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1"/>
  </bookViews>
  <sheets>
    <sheet name="Bilans uspeha" sheetId="1" r:id="rId1"/>
    <sheet name="Bilans stanja" sheetId="2" r:id="rId2"/>
    <sheet name="Izvestaj o tokovima gotovine" sheetId="3" r:id="rId3"/>
    <sheet name="Izvestaj o promen.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<sst xmlns="http://schemas.openxmlformats.org/spreadsheetml/2006/main" count="347" uniqueCount="298">
  <si>
    <t xml:space="preserve"> </t>
  </si>
  <si>
    <t>BILANS STANJA</t>
  </si>
  <si>
    <t>-u hiljadama dinara-</t>
  </si>
  <si>
    <t>Grupa racuna,</t>
  </si>
  <si>
    <t>P O Z I C I J A</t>
  </si>
  <si>
    <t>AOP</t>
  </si>
  <si>
    <t>IZNOS</t>
  </si>
  <si>
    <t>Racun</t>
  </si>
  <si>
    <t>Broj</t>
  </si>
  <si>
    <t>Tekuća god.</t>
  </si>
  <si>
    <t>Prethodna god.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</si>
  <si>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</si>
  <si>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</si>
  <si>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</si>
  <si>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</si>
  <si>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</si>
  <si>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</si>
  <si>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</si>
  <si>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</si>
  <si>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</si>
  <si>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</si>
  <si>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</si>
  <si>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</si>
  <si>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</si>
  <si>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</si>
  <si>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</si>
  <si>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</si>
  <si>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</si>
  <si>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</si>
  <si>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</si>
  <si>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</si>
  <si>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I. DUGOROČNA REZERVISANJA</t>
  </si>
  <si>
    <t>1.Dugoročni krediti</t>
  </si>
  <si>
    <t>2.Ostale dugoročne obaveze</t>
  </si>
  <si>
    <t>1.Kratkoročne finansijske obaveze</t>
  </si>
  <si>
    <t>43 i 44</t>
  </si>
  <si>
    <t>IV. ODLOŽENE PORESKE OBAVEZE</t>
  </si>
  <si>
    <t>Direktor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</si>
  <si>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</si>
  <si>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</si>
  <si>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</si>
  <si>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</si>
  <si>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</si>
  <si>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</si>
  <si>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</si>
  <si>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</si>
  <si>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</si>
  <si>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</si>
  <si>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</si>
  <si>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</si>
  <si>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</si>
  <si>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</si>
  <si>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</si>
  <si>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</si>
  <si>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</si>
  <si>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</si>
  <si>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</si>
  <si>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</si>
  <si>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</si>
  <si>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</si>
  <si>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</si>
  <si>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</si>
  <si>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</si>
  <si>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</si>
  <si>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</si>
  <si>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</si>
  <si>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</si>
  <si>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.004</t>
  </si>
  <si>
    <t>SREDSTVA  (006+007+008)</t>
  </si>
  <si>
    <t>.005</t>
  </si>
  <si>
    <t>,026,027(deo)</t>
  </si>
  <si>
    <t>.006</t>
  </si>
  <si>
    <t>028 (deo),029</t>
  </si>
  <si>
    <t>2.Investicione nekretnine</t>
  </si>
  <si>
    <t>.007</t>
  </si>
  <si>
    <t>.028(deo),</t>
  </si>
  <si>
    <t>.024,027(deo)</t>
  </si>
  <si>
    <t>3.Biološka  sredstva</t>
  </si>
  <si>
    <t>.008</t>
  </si>
  <si>
    <t>.021,025,027(deo)</t>
  </si>
  <si>
    <t>028(deo)</t>
  </si>
  <si>
    <t>III. NEMATERIJALNA ULAGANJA</t>
  </si>
  <si>
    <t xml:space="preserve">IV. NEKRETNINE,POSTROJENJA,OPREMA I BIOLOŠKA </t>
  </si>
  <si>
    <t>.009</t>
  </si>
  <si>
    <t>V. DUGOROČNI FINANSIJSKI PLASMANI (010+011)</t>
  </si>
  <si>
    <t>.010</t>
  </si>
  <si>
    <t>,030do032,039deo</t>
  </si>
  <si>
    <t>.033do038,039deo</t>
  </si>
  <si>
    <t>minus 037</t>
  </si>
  <si>
    <t>.011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</si>
  <si>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</si>
  <si>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</si>
  <si>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</si>
  <si>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</si>
  <si>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</si>
  <si>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</si>
  <si>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</si>
  <si>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</si>
  <si>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</si>
  <si>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</si>
  <si>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.016</t>
  </si>
  <si>
    <t>.017</t>
  </si>
  <si>
    <t>2.Potraživanja za više plaćeni porez na dobitak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</si>
  <si>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</si>
  <si>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</si>
  <si>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</si>
  <si>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</si>
  <si>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</si>
  <si>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</si>
  <si>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</si>
  <si>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</si>
  <si>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.022</t>
  </si>
  <si>
    <t>V. POSLOVNA IMOVINA  (001+012)</t>
  </si>
  <si>
    <t>.023</t>
  </si>
  <si>
    <t>D. UKUPNA AKTIVA  (022+023)</t>
  </si>
  <si>
    <t>.024</t>
  </si>
  <si>
    <t>.025</t>
  </si>
  <si>
    <t>41 bez414 i 415</t>
  </si>
  <si>
    <t>42,osim 427</t>
  </si>
  <si>
    <t>2.Obaveze po osnovu sredstava namenjenih prodaji i</t>
  </si>
  <si>
    <t>sredstava poslovanja koje se obustavlja</t>
  </si>
  <si>
    <t>3.Obaveze iz poslovanja</t>
  </si>
  <si>
    <t>6.Obaveze po osnovu poreza na dobitak</t>
  </si>
  <si>
    <t>III. POSLOVNI DOBITAK  (201-207)</t>
  </si>
  <si>
    <t>PRE OPOREZIVANJA (213-214+215-216+217-218)</t>
  </si>
  <si>
    <t xml:space="preserve">IX.DOBITAK IZ REDOVNOG POSLOVANJA 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</si>
  <si>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</si>
  <si>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</si>
  <si>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</si>
  <si>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</si>
  <si>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</si>
  <si>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</si>
  <si>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</si>
  <si>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</si>
  <si>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</si>
  <si>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</si>
  <si>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</si>
  <si>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</si>
  <si>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</si>
  <si>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</si>
  <si>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</si>
  <si>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</si>
  <si>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</si>
  <si>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</si>
  <si>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</si>
  <si>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</si>
  <si>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Nap.</t>
  </si>
  <si>
    <t xml:space="preserve">   I. Prilivi gotovine iz poslovnih aktivnosti ( 1 do 3 )</t>
  </si>
  <si>
    <t xml:space="preserve">      1.Prodaja i primljeni avansi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</si>
  <si>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</si>
  <si>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</si>
  <si>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</si>
  <si>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</si>
  <si>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</si>
  <si>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</si>
  <si>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</si>
  <si>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</si>
  <si>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</si>
  <si>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</si>
  <si>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</si>
  <si>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5.Primljene dividende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</si>
  <si>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</si>
  <si>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</si>
  <si>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</si>
  <si>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</si>
  <si>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</si>
  <si>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</si>
  <si>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</si>
  <si>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</si>
  <si>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</si>
  <si>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</si>
  <si>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</si>
  <si>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</si>
  <si>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</si>
  <si>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</si>
  <si>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</si>
  <si>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</si>
  <si>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</si>
  <si>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Ž. GOTOVINA NA POČETKU OBRAČUNSKOG PERIODA</t>
  </si>
  <si>
    <t>IZVEŠTAJ O PROMENAMA NA KAPITALU</t>
  </si>
  <si>
    <t>u hiljadama dinara</t>
  </si>
  <si>
    <t>O  P  I  S</t>
  </si>
  <si>
    <t>Osnovni</t>
  </si>
  <si>
    <t>Ostali</t>
  </si>
  <si>
    <t>Rezerve</t>
  </si>
  <si>
    <t>Revaloriz.</t>
  </si>
  <si>
    <t>Gubitak</t>
  </si>
  <si>
    <t>Ukupno</t>
  </si>
  <si>
    <t xml:space="preserve">Gubitak </t>
  </si>
  <si>
    <t>kapital</t>
  </si>
  <si>
    <t>sopstvene</t>
  </si>
  <si>
    <t>upisani</t>
  </si>
  <si>
    <t>premija</t>
  </si>
  <si>
    <t>rezerve</t>
  </si>
  <si>
    <t>kapitala</t>
  </si>
  <si>
    <t>A.TOKOVI GOTOVINE IZ POSLOVNIH AKTIVNOSTI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</si>
  <si>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</si>
  <si>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</si>
  <si>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</si>
  <si>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4.Porez na dobitak</t>
  </si>
  <si>
    <t>B.TOKOVI GOTOVINE IZ AKTIVNOSTI INVESTIRANJA</t>
  </si>
  <si>
    <t xml:space="preserve">      4.Primljene kamate iz aktivnosti finansiranja</t>
  </si>
  <si>
    <t xml:space="preserve">    II.Odlivi gotovine iz aktivnosti investiranja (1 do 3 )</t>
  </si>
  <si>
    <t>V.TOKOVI GOTOVINE IZ AKTIVNOSTI FINANSIRANJA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</si>
  <si>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</si>
  <si>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</si>
  <si>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</si>
  <si>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</si>
  <si>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Z. POZITI.KURSNE RAZLIKE PO OSNOVU PRER.GOTOVINE</t>
  </si>
  <si>
    <t>I. NEGAT.KURSNE RAZLIKE PO OSNOVU PRER.GOTOVINE</t>
  </si>
  <si>
    <t>J. GOTOVINA NA KRAJU OBR.PERIODA (338-339+340+341-342)</t>
  </si>
  <si>
    <t>Red.</t>
  </si>
  <si>
    <t>broj</t>
  </si>
  <si>
    <t>(grupa 30</t>
  </si>
  <si>
    <t>bez 309)</t>
  </si>
  <si>
    <t>(rn 309)</t>
  </si>
  <si>
    <t>(grupa 31)</t>
  </si>
  <si>
    <t>( rn 320 )</t>
  </si>
  <si>
    <t>(grupa 33 )</t>
  </si>
  <si>
    <t>Neraspor.</t>
  </si>
  <si>
    <t>dobitak</t>
  </si>
  <si>
    <t>(grupa 34)</t>
  </si>
  <si>
    <t>do visine</t>
  </si>
  <si>
    <t>(grupa 35)</t>
  </si>
  <si>
    <t>Otkupljene</t>
  </si>
  <si>
    <t>akcije i udeli</t>
  </si>
  <si>
    <t>(rn 037,237)</t>
  </si>
  <si>
    <t>(kol.2+3+</t>
  </si>
  <si>
    <t>4+5+6+7+</t>
  </si>
  <si>
    <t>(grupa 29)</t>
  </si>
  <si>
    <t>iznad vis.</t>
  </si>
  <si>
    <t>prom.račun.polit. u preth.godini-povećanje</t>
  </si>
  <si>
    <t>prom.račun.polit. u preth.godini-smanjenje</t>
  </si>
  <si>
    <t>Korigovano početno stanje na dan 01.01.</t>
  </si>
  <si>
    <t>Ukupna povećanja u prethodnoj godini</t>
  </si>
  <si>
    <t>Ukupna smenjenja u prethodnoj godini</t>
  </si>
  <si>
    <t>Stanje na dan 01.01.prethodne god._____</t>
  </si>
  <si>
    <t>prethodne godine __________( 1+2-3)</t>
  </si>
  <si>
    <t>Stanje na dan 31.12.preth.god.____(4+5-6)</t>
  </si>
  <si>
    <t>prom.račun.polit. u tekućoj god.-povećanje</t>
  </si>
  <si>
    <t>prom.račun.polit. u tekućoj god.-smanjenje</t>
  </si>
  <si>
    <t>Ispravka meterijalno značajnih grešaka i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</si>
  <si>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</si>
  <si>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</si>
  <si>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</si>
  <si>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</si>
  <si>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</si>
  <si>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Emis.</t>
  </si>
  <si>
    <t>(rn 321,</t>
  </si>
  <si>
    <t>322)</t>
  </si>
  <si>
    <t>Neuplać.</t>
  </si>
  <si>
    <t>Sedište: BEČEJ</t>
  </si>
  <si>
    <t>Matični broj:08114072</t>
  </si>
  <si>
    <t>Sedište:BEČEJ</t>
  </si>
  <si>
    <r>
      <t>Naziv pravnog lica:</t>
    </r>
    <r>
      <rPr>
        <b/>
        <i/>
        <sz val="10"/>
        <color indexed="8"/>
        <rFont val="Luxi Sans"/>
        <family val="0"/>
      </rPr>
      <t xml:space="preserve">"SOJAPROTEIN AD </t>
    </r>
  </si>
  <si>
    <t>Šifra delatnosti:15410</t>
  </si>
  <si>
    <t>Poreski identigikacioni broj:100741587</t>
  </si>
  <si>
    <t>Naziv pravnog lica:SOJAPROTEIN AD</t>
  </si>
  <si>
    <t>Poreski identigikacioni broj100741587</t>
  </si>
  <si>
    <r>
      <t>Naziv pravnog lica:</t>
    </r>
    <r>
      <rPr>
        <b/>
        <i/>
        <sz val="11"/>
        <color indexed="8"/>
        <rFont val="Luxi Sans"/>
        <family val="0"/>
      </rPr>
      <t>"SOJAPROTEIN" AD</t>
    </r>
  </si>
  <si>
    <t xml:space="preserve"> IZVEŠTAJ O TOKOVIMA GOTOVINE</t>
  </si>
  <si>
    <t>U Bečeju ,                                      Lice odgovorno za sastavljanje bilansa</t>
  </si>
  <si>
    <t xml:space="preserve"> U periodu od 01.01.-30.06.2009.</t>
  </si>
  <si>
    <t>Dana  08.08.2009.</t>
  </si>
  <si>
    <t xml:space="preserve"> Na dan 30.06.2009. GOD.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</si>
  <si>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</si>
  <si>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 xml:space="preserve">Šifra delatnosti: </t>
  </si>
  <si>
    <t>Poreski identigikacioni broj:</t>
  </si>
  <si>
    <t>A.KAPITAL (102+103+104+105+106-107+108-109-110)</t>
  </si>
  <si>
    <t>330 i 331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</si>
  <si>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</si>
  <si>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</si>
  <si>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</si>
  <si>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</si>
  <si>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</si>
  <si>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</si>
  <si>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</si>
  <si>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II. DUGOROČNE OBAVEZE (114+115)</t>
  </si>
  <si>
    <t>414 I 415</t>
  </si>
  <si>
    <t>III. KRATKOROČNE OBAVEZE (117+118+119+120+I121+I122)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</si>
  <si>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</si>
  <si>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</si>
  <si>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</si>
  <si>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</si>
  <si>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G. UKUPNA PASIVA(101+111+123)</t>
  </si>
  <si>
    <t>D.VANBILANSNA PASIVA</t>
  </si>
  <si>
    <t>U _________________                           Lice odgovorno za sastavljanje bilansa</t>
  </si>
  <si>
    <t>Dana ______________</t>
  </si>
  <si>
    <t>U periodu od 01.01.-30.06.2009</t>
  </si>
  <si>
    <t>Dana  08.08.2009</t>
  </si>
  <si>
    <t>U PERIODU OD 01.01.-30.06.2009</t>
  </si>
  <si>
    <t>Nerealiz.</t>
  </si>
  <si>
    <t>dobici</t>
  </si>
  <si>
    <t>po osnovu</t>
  </si>
  <si>
    <t>hart.od vr.</t>
  </si>
  <si>
    <t>(račun 332)</t>
  </si>
  <si>
    <t>gubici</t>
  </si>
  <si>
    <t>8+9+10-11-12)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</si>
</sst>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  <numFmt numFmtId="173" formatCode="[$-C1A]d\.\ mmmm\ yyyy"/>
    <numFmt numFmtId="174" formatCode="dd/mm/yyyy;@"/>
    <numFmt numFmtId="175" formatCode="0.00;[Red]0.00"/>
    <numFmt numFmtId="176" formatCode="[$-81A]dddd\,\ d\.\ mmmm\ yyyy"/>
    <numFmt numFmtId="177" formatCode="dd/mm/yy;@"/>
    <numFmt numFmtId="178" formatCode="0.0"/>
  </numFmts>
  <fonts count="17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0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8"/>
      <name val="Luxi San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0" fontId="3" fillId="0" borderId="0" xfId="19" applyFont="1" applyAlignment="1">
      <alignment vertical="center"/>
      <protection/>
    </xf>
    <xf numFmtId="4" fontId="3" fillId="0" borderId="0" xfId="19" applyNumberFormat="1" applyFont="1" applyAlignment="1">
      <alignment vertical="center"/>
      <protection/>
    </xf>
    <xf numFmtId="3" fontId="3" fillId="0" borderId="0" xfId="19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" xfId="19" applyFont="1" applyBorder="1" applyAlignment="1">
      <alignment vertical="center"/>
      <protection/>
    </xf>
    <xf numFmtId="4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3" fillId="0" borderId="0" xfId="19" applyNumberFormat="1" applyFont="1" applyAlignment="1" quotePrefix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" xfId="19" applyFont="1" applyBorder="1" applyAlignment="1">
      <alignment horizontal="center" vertical="center"/>
      <protection/>
    </xf>
    <xf numFmtId="3" fontId="1" fillId="0" borderId="1" xfId="19" applyNumberFormat="1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4" fontId="1" fillId="0" borderId="3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vertical="center"/>
      <protection/>
    </xf>
    <xf numFmtId="3" fontId="1" fillId="0" borderId="3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7" fillId="0" borderId="3" xfId="19" applyFont="1" applyBorder="1" applyAlignment="1">
      <alignment vertical="center"/>
      <protection/>
    </xf>
    <xf numFmtId="0" fontId="7" fillId="0" borderId="2" xfId="19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0" fontId="1" fillId="0" borderId="4" xfId="19" applyFont="1" applyBorder="1" applyAlignment="1">
      <alignment horizontal="center" vertical="center"/>
      <protection/>
    </xf>
    <xf numFmtId="4" fontId="1" fillId="0" borderId="2" xfId="19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Alignment="1">
      <alignment/>
    </xf>
    <xf numFmtId="0" fontId="10" fillId="0" borderId="0" xfId="0" applyAlignment="1">
      <alignment/>
    </xf>
    <xf numFmtId="0" fontId="8" fillId="0" borderId="5" xfId="0" applyFont="1" applyAlignment="1">
      <alignment horizontal="center"/>
    </xf>
    <xf numFmtId="0" fontId="8" fillId="0" borderId="6" xfId="0" applyFont="1" applyAlignment="1">
      <alignment/>
    </xf>
    <xf numFmtId="0" fontId="8" fillId="0" borderId="6" xfId="0" applyFont="1" applyAlignment="1">
      <alignment horizontal="center"/>
    </xf>
    <xf numFmtId="0" fontId="8" fillId="0" borderId="7" xfId="0" applyFont="1" applyAlignment="1">
      <alignment horizontal="center"/>
    </xf>
    <xf numFmtId="0" fontId="11" fillId="0" borderId="5" xfId="0" applyAlignment="1">
      <alignment horizontal="center"/>
    </xf>
    <xf numFmtId="3" fontId="11" fillId="0" borderId="5" xfId="0" applyAlignment="1">
      <alignment/>
    </xf>
    <xf numFmtId="0" fontId="8" fillId="0" borderId="6" xfId="0" applyAlignment="1">
      <alignment/>
    </xf>
    <xf numFmtId="3" fontId="8" fillId="0" borderId="6" xfId="0" applyFont="1" applyAlignment="1">
      <alignment/>
    </xf>
    <xf numFmtId="0" fontId="8" fillId="0" borderId="7" xfId="0" applyAlignment="1">
      <alignment/>
    </xf>
    <xf numFmtId="3" fontId="8" fillId="0" borderId="7" xfId="0" applyFont="1" applyAlignment="1">
      <alignment/>
    </xf>
    <xf numFmtId="3" fontId="8" fillId="0" borderId="5" xfId="0" applyFont="1" applyAlignment="1">
      <alignment/>
    </xf>
    <xf numFmtId="0" fontId="8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9" fillId="0" borderId="7" xfId="0" applyAlignment="1">
      <alignment/>
    </xf>
    <xf numFmtId="0" fontId="11" fillId="0" borderId="0" xfId="0" applyAlignment="1">
      <alignment/>
    </xf>
    <xf numFmtId="0" fontId="0" fillId="0" borderId="0" xfId="0" applyFont="1" applyAlignment="1">
      <alignment/>
    </xf>
    <xf numFmtId="0" fontId="1" fillId="0" borderId="0" xfId="19" applyFont="1" applyFill="1">
      <alignment/>
      <protection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5" xfId="0" applyFont="1" applyAlignment="1">
      <alignment/>
    </xf>
    <xf numFmtId="0" fontId="8" fillId="0" borderId="7" xfId="0" applyFont="1" applyAlignment="1">
      <alignment/>
    </xf>
    <xf numFmtId="0" fontId="9" fillId="0" borderId="6" xfId="0" applyFont="1" applyAlignment="1">
      <alignment/>
    </xf>
    <xf numFmtId="0" fontId="9" fillId="0" borderId="7" xfId="0" applyFont="1" applyAlignment="1">
      <alignment/>
    </xf>
    <xf numFmtId="0" fontId="9" fillId="0" borderId="7" xfId="0" applyFont="1" applyAlignment="1">
      <alignment/>
    </xf>
    <xf numFmtId="0" fontId="1" fillId="0" borderId="7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left"/>
    </xf>
    <xf numFmtId="3" fontId="1" fillId="0" borderId="0" xfId="19" applyNumberFormat="1" applyFont="1" applyAlignment="1">
      <alignment vertical="center"/>
      <protection/>
    </xf>
    <xf numFmtId="3" fontId="4" fillId="0" borderId="2" xfId="19" applyNumberFormat="1" applyFont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9" fillId="0" borderId="6" xfId="0" applyFont="1" applyAlignment="1">
      <alignment/>
    </xf>
    <xf numFmtId="3" fontId="9" fillId="0" borderId="7" xfId="0" applyFont="1" applyAlignment="1">
      <alignment/>
    </xf>
    <xf numFmtId="3" fontId="14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3" fontId="8" fillId="0" borderId="7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3" fontId="9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4" fontId="1" fillId="0" borderId="4" xfId="19" applyNumberFormat="1" applyFont="1" applyBorder="1" applyAlignment="1">
      <alignment horizontal="center" vertical="center"/>
      <protection/>
    </xf>
    <xf numFmtId="4" fontId="1" fillId="0" borderId="22" xfId="19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workbookViewId="0" topLeftCell="A20">
      <selection activeCell="E32" sqref="E32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21" customWidth="1"/>
    <col min="6" max="6" width="11.28125" style="22" customWidth="1"/>
    <col min="7" max="7" width="9.140625" style="10" customWidth="1"/>
    <col min="8" max="8" width="21.00390625" style="21" customWidth="1"/>
    <col min="9" max="9" width="21.00390625" style="22" customWidth="1"/>
    <col min="10" max="16384" width="9.140625" style="10" customWidth="1"/>
  </cols>
  <sheetData>
    <row r="1" spans="1:9" ht="15" customHeight="1">
      <c r="A1" s="5" t="s">
        <v>259</v>
      </c>
      <c r="B1" s="5"/>
      <c r="C1" s="5"/>
      <c r="D1" s="5"/>
      <c r="E1" s="6"/>
      <c r="F1" s="88"/>
      <c r="G1" s="7"/>
      <c r="H1" s="8"/>
      <c r="I1" s="9"/>
    </row>
    <row r="2" spans="1:9" ht="15" customHeight="1">
      <c r="A2" s="5" t="s">
        <v>253</v>
      </c>
      <c r="B2" s="5"/>
      <c r="C2" s="5"/>
      <c r="D2" s="5"/>
      <c r="E2" s="6"/>
      <c r="F2" s="88"/>
      <c r="G2" s="7"/>
      <c r="H2" s="8"/>
      <c r="I2" s="9"/>
    </row>
    <row r="3" spans="1:9" ht="15" customHeight="1">
      <c r="A3" s="5" t="s">
        <v>252</v>
      </c>
      <c r="B3" s="5"/>
      <c r="C3" s="5"/>
      <c r="D3" s="5"/>
      <c r="E3" s="6"/>
      <c r="F3" s="88"/>
      <c r="G3" s="7"/>
      <c r="H3" s="8"/>
      <c r="I3" s="9"/>
    </row>
    <row r="4" spans="1:9" ht="15" customHeight="1">
      <c r="A4" s="5" t="s">
        <v>255</v>
      </c>
      <c r="B4" s="5"/>
      <c r="C4" s="5"/>
      <c r="D4" s="5"/>
      <c r="E4" s="6"/>
      <c r="F4" s="88"/>
      <c r="G4" s="7"/>
      <c r="H4" s="8"/>
      <c r="I4" s="9"/>
    </row>
    <row r="5" spans="1:9" ht="15" customHeight="1">
      <c r="A5" s="5" t="s">
        <v>256</v>
      </c>
      <c r="B5" s="5"/>
      <c r="C5" s="5"/>
      <c r="D5" s="5"/>
      <c r="E5" s="6"/>
      <c r="F5" s="88"/>
      <c r="G5" s="7"/>
      <c r="H5" s="8"/>
      <c r="I5" s="9"/>
    </row>
    <row r="6" spans="1:9" ht="15" customHeight="1">
      <c r="A6" s="5"/>
      <c r="B6" s="5"/>
      <c r="C6" s="5"/>
      <c r="D6" s="5"/>
      <c r="E6" s="6"/>
      <c r="F6" s="88"/>
      <c r="G6" s="7"/>
      <c r="H6" s="8"/>
      <c r="I6" s="9"/>
    </row>
    <row r="7" spans="1:9" ht="15" customHeight="1">
      <c r="A7" s="151" t="s">
        <v>38</v>
      </c>
      <c r="B7" s="151"/>
      <c r="C7" s="151"/>
      <c r="D7" s="151"/>
      <c r="E7" s="151"/>
      <c r="F7" s="151"/>
      <c r="G7" s="7"/>
      <c r="H7" s="8"/>
      <c r="I7" s="9"/>
    </row>
    <row r="8" spans="1:9" ht="15" customHeight="1">
      <c r="A8" s="152" t="s">
        <v>262</v>
      </c>
      <c r="B8" s="152"/>
      <c r="C8" s="152"/>
      <c r="D8" s="152"/>
      <c r="E8" s="152"/>
      <c r="F8" s="152"/>
      <c r="G8" s="7"/>
      <c r="H8" s="8"/>
      <c r="I8" s="9"/>
    </row>
    <row r="9" spans="1:9" ht="15" customHeight="1">
      <c r="A9" s="7"/>
      <c r="B9" s="7"/>
      <c r="C9" s="7"/>
      <c r="D9" s="7"/>
      <c r="E9" s="6" t="s">
        <v>2</v>
      </c>
      <c r="F9" s="9"/>
      <c r="G9" s="7"/>
      <c r="H9" s="8"/>
      <c r="I9" s="9"/>
    </row>
    <row r="10" spans="1:9" ht="15" customHeight="1">
      <c r="A10" s="23" t="s">
        <v>3</v>
      </c>
      <c r="B10" s="23" t="s">
        <v>4</v>
      </c>
      <c r="C10" s="23" t="s">
        <v>5</v>
      </c>
      <c r="D10" s="40" t="s">
        <v>146</v>
      </c>
      <c r="E10" s="153" t="s">
        <v>6</v>
      </c>
      <c r="F10" s="154"/>
      <c r="G10" s="7"/>
      <c r="H10" s="8"/>
      <c r="I10" s="9"/>
    </row>
    <row r="11" spans="1:9" ht="15" customHeight="1">
      <c r="A11" s="23" t="s">
        <v>7</v>
      </c>
      <c r="B11" s="23"/>
      <c r="C11" s="23"/>
      <c r="D11" s="23" t="s">
        <v>8</v>
      </c>
      <c r="E11" s="41" t="s">
        <v>9</v>
      </c>
      <c r="F11" s="89" t="s">
        <v>10</v>
      </c>
      <c r="G11" s="7"/>
      <c r="H11" s="8"/>
      <c r="I11" s="9"/>
    </row>
    <row r="12" spans="1:9" ht="9.75" customHeight="1">
      <c r="A12" s="23">
        <v>1</v>
      </c>
      <c r="B12" s="23">
        <v>2</v>
      </c>
      <c r="C12" s="23">
        <v>3</v>
      </c>
      <c r="D12" s="23">
        <v>4</v>
      </c>
      <c r="E12" s="24">
        <v>5</v>
      </c>
      <c r="F12" s="24">
        <v>6</v>
      </c>
      <c r="G12" s="7"/>
      <c r="H12" s="8"/>
      <c r="I12" s="9"/>
    </row>
    <row r="13" spans="1:9" ht="15" customHeight="1">
      <c r="A13" s="28"/>
      <c r="B13" s="29" t="s">
        <v>39</v>
      </c>
      <c r="C13" s="28"/>
      <c r="D13" s="28"/>
      <c r="E13" s="30"/>
      <c r="F13" s="90"/>
      <c r="G13" s="7"/>
      <c r="H13" s="8"/>
      <c r="I13" s="9"/>
    </row>
    <row r="14" spans="1:9" ht="15" customHeight="1">
      <c r="A14" s="25"/>
      <c r="B14" s="26" t="s">
        <v>40</v>
      </c>
      <c r="C14" s="27">
        <v>201</v>
      </c>
      <c r="D14" s="27"/>
      <c r="E14" s="91">
        <f>SUM(E15:E19)</f>
        <v>9028202</v>
      </c>
      <c r="F14" s="91">
        <f>SUM(F15:F19)</f>
        <v>6756187</v>
      </c>
      <c r="G14" s="7"/>
      <c r="H14" s="8"/>
      <c r="I14" s="9"/>
    </row>
    <row r="15" spans="1:9" ht="15" customHeight="1">
      <c r="A15" s="23" t="s">
        <v>41</v>
      </c>
      <c r="B15" s="11" t="s">
        <v>42</v>
      </c>
      <c r="C15" s="11">
        <v>202</v>
      </c>
      <c r="D15" s="11">
        <v>1</v>
      </c>
      <c r="E15" s="15">
        <v>8436911</v>
      </c>
      <c r="F15" s="15">
        <v>6407534</v>
      </c>
      <c r="G15" s="7"/>
      <c r="H15" s="8"/>
      <c r="I15" s="9"/>
    </row>
    <row r="16" spans="1:9" ht="15" customHeight="1">
      <c r="A16" s="23">
        <v>62</v>
      </c>
      <c r="B16" s="11" t="s">
        <v>43</v>
      </c>
      <c r="C16" s="11">
        <v>203</v>
      </c>
      <c r="D16" s="16"/>
      <c r="E16" s="15">
        <v>6233</v>
      </c>
      <c r="F16" s="15">
        <v>867</v>
      </c>
      <c r="G16" s="7"/>
      <c r="H16" s="8"/>
      <c r="I16" s="9"/>
    </row>
    <row r="17" spans="1:9" ht="15" customHeight="1">
      <c r="A17" s="23">
        <v>630</v>
      </c>
      <c r="B17" s="11" t="s">
        <v>44</v>
      </c>
      <c r="C17" s="11">
        <v>204</v>
      </c>
      <c r="D17" s="16">
        <v>2</v>
      </c>
      <c r="E17" s="17">
        <v>531500</v>
      </c>
      <c r="F17" s="17">
        <v>323027</v>
      </c>
      <c r="G17" s="7"/>
      <c r="H17" s="8"/>
      <c r="I17" s="9"/>
    </row>
    <row r="18" spans="1:9" ht="15" customHeight="1">
      <c r="A18" s="23">
        <v>631</v>
      </c>
      <c r="B18" s="11" t="s">
        <v>45</v>
      </c>
      <c r="C18" s="11">
        <v>205</v>
      </c>
      <c r="D18" s="16"/>
      <c r="E18" s="17"/>
      <c r="F18" s="17"/>
      <c r="G18" s="7"/>
      <c r="H18" s="8"/>
      <c r="I18" s="9"/>
    </row>
    <row r="19" spans="1:9" ht="15" customHeight="1">
      <c r="A19" s="23" t="s">
        <v>46</v>
      </c>
      <c r="B19" s="11" t="s">
        <v>47</v>
      </c>
      <c r="C19" s="11">
        <v>206</v>
      </c>
      <c r="D19" s="16"/>
      <c r="E19" s="17">
        <v>53558</v>
      </c>
      <c r="F19" s="17">
        <v>24759</v>
      </c>
      <c r="G19" s="7"/>
      <c r="H19" s="8"/>
      <c r="I19" s="9"/>
    </row>
    <row r="20" spans="1:9" ht="15" customHeight="1">
      <c r="A20" s="23"/>
      <c r="B20" s="14" t="s">
        <v>48</v>
      </c>
      <c r="C20" s="11">
        <v>207</v>
      </c>
      <c r="D20" s="11" t="s">
        <v>0</v>
      </c>
      <c r="E20" s="92">
        <f>SUM(E21:E25)</f>
        <v>8227228</v>
      </c>
      <c r="F20" s="92">
        <f>SUM(F21:F25)</f>
        <v>6065430</v>
      </c>
      <c r="G20" s="7"/>
      <c r="H20" s="8"/>
      <c r="I20" s="9"/>
    </row>
    <row r="21" spans="1:9" ht="15" customHeight="1">
      <c r="A21" s="23">
        <v>50</v>
      </c>
      <c r="B21" s="11" t="s">
        <v>49</v>
      </c>
      <c r="C21" s="11">
        <v>208</v>
      </c>
      <c r="D21" s="16">
        <v>3</v>
      </c>
      <c r="E21" s="18">
        <v>4034184</v>
      </c>
      <c r="F21" s="18">
        <v>2526175</v>
      </c>
      <c r="G21" s="7"/>
      <c r="H21" s="8"/>
      <c r="I21" s="9"/>
    </row>
    <row r="22" spans="1:9" ht="15" customHeight="1">
      <c r="A22" s="23">
        <v>51</v>
      </c>
      <c r="B22" s="11" t="s">
        <v>50</v>
      </c>
      <c r="C22" s="11">
        <v>209</v>
      </c>
      <c r="D22" s="16">
        <v>4</v>
      </c>
      <c r="E22" s="18">
        <v>3743110</v>
      </c>
      <c r="F22" s="18">
        <v>3090831</v>
      </c>
      <c r="G22" s="7"/>
      <c r="H22" s="8"/>
      <c r="I22" s="9"/>
    </row>
    <row r="23" spans="1:9" ht="15" customHeight="1">
      <c r="A23" s="23">
        <v>52</v>
      </c>
      <c r="B23" s="11" t="s">
        <v>51</v>
      </c>
      <c r="C23" s="11">
        <v>210</v>
      </c>
      <c r="D23" s="16"/>
      <c r="E23" s="18">
        <v>173865</v>
      </c>
      <c r="F23" s="18">
        <v>195909</v>
      </c>
      <c r="G23" s="7"/>
      <c r="H23" s="8"/>
      <c r="I23" s="9"/>
    </row>
    <row r="24" spans="1:9" ht="15" customHeight="1">
      <c r="A24" s="23">
        <v>54</v>
      </c>
      <c r="B24" s="11" t="s">
        <v>52</v>
      </c>
      <c r="C24" s="11">
        <v>211</v>
      </c>
      <c r="D24" s="16"/>
      <c r="E24" s="18">
        <v>73337</v>
      </c>
      <c r="F24" s="18">
        <v>72414</v>
      </c>
      <c r="G24" s="7"/>
      <c r="H24" s="8"/>
      <c r="I24" s="9"/>
    </row>
    <row r="25" spans="1:9" ht="15" customHeight="1">
      <c r="A25" s="23" t="s">
        <v>53</v>
      </c>
      <c r="B25" s="11" t="s">
        <v>54</v>
      </c>
      <c r="C25" s="11">
        <v>212</v>
      </c>
      <c r="D25" s="16">
        <v>5</v>
      </c>
      <c r="E25" s="18">
        <v>202732</v>
      </c>
      <c r="F25" s="18">
        <v>180101</v>
      </c>
      <c r="G25" s="7"/>
      <c r="H25" s="8"/>
      <c r="I25" s="9"/>
    </row>
    <row r="26" spans="1:9" ht="15" customHeight="1">
      <c r="A26" s="23"/>
      <c r="B26" s="14" t="s">
        <v>123</v>
      </c>
      <c r="C26" s="11">
        <v>213</v>
      </c>
      <c r="D26" s="11"/>
      <c r="E26" s="92">
        <f>E14-E20</f>
        <v>800974</v>
      </c>
      <c r="F26" s="92">
        <f>F14-F20</f>
        <v>690757</v>
      </c>
      <c r="G26" s="7"/>
      <c r="H26" s="8"/>
      <c r="I26" s="9"/>
    </row>
    <row r="27" spans="1:9" ht="15" customHeight="1">
      <c r="A27" s="23"/>
      <c r="B27" s="14" t="s">
        <v>55</v>
      </c>
      <c r="C27" s="11">
        <v>214</v>
      </c>
      <c r="D27" s="16"/>
      <c r="E27" s="15"/>
      <c r="F27" s="15"/>
      <c r="G27" s="7"/>
      <c r="H27" s="8"/>
      <c r="I27" s="9"/>
    </row>
    <row r="28" spans="1:9" ht="15" customHeight="1">
      <c r="A28" s="23">
        <v>66</v>
      </c>
      <c r="B28" s="14" t="s">
        <v>56</v>
      </c>
      <c r="C28" s="11">
        <v>215</v>
      </c>
      <c r="D28" s="16">
        <v>6</v>
      </c>
      <c r="E28" s="18">
        <v>340842</v>
      </c>
      <c r="F28" s="18">
        <v>457134</v>
      </c>
      <c r="G28" s="7"/>
      <c r="H28" s="8"/>
      <c r="I28" s="9"/>
    </row>
    <row r="29" spans="1:9" ht="15" customHeight="1">
      <c r="A29" s="23">
        <v>56</v>
      </c>
      <c r="B29" s="14" t="s">
        <v>57</v>
      </c>
      <c r="C29" s="11">
        <v>216</v>
      </c>
      <c r="D29" s="16">
        <v>7</v>
      </c>
      <c r="E29" s="18">
        <v>1048154</v>
      </c>
      <c r="F29" s="18">
        <v>501940</v>
      </c>
      <c r="G29" s="7"/>
      <c r="H29" s="8"/>
      <c r="I29" s="19"/>
    </row>
    <row r="30" spans="1:9" ht="15" customHeight="1">
      <c r="A30" s="23" t="s">
        <v>58</v>
      </c>
      <c r="B30" s="14" t="s">
        <v>59</v>
      </c>
      <c r="C30" s="11">
        <v>217</v>
      </c>
      <c r="D30" s="16">
        <v>8</v>
      </c>
      <c r="E30" s="15">
        <v>129009</v>
      </c>
      <c r="F30" s="15">
        <v>11540</v>
      </c>
      <c r="G30" s="7"/>
      <c r="H30" s="8"/>
      <c r="I30" s="9"/>
    </row>
    <row r="31" spans="1:9" ht="15" customHeight="1">
      <c r="A31" s="23" t="s">
        <v>60</v>
      </c>
      <c r="B31" s="14" t="s">
        <v>61</v>
      </c>
      <c r="C31" s="11">
        <v>218</v>
      </c>
      <c r="D31" s="16">
        <v>9</v>
      </c>
      <c r="E31" s="17">
        <v>42100</v>
      </c>
      <c r="F31" s="17">
        <v>43083</v>
      </c>
      <c r="G31" s="7"/>
      <c r="H31" s="8"/>
      <c r="I31" s="9"/>
    </row>
    <row r="32" spans="1:9" ht="15" customHeight="1">
      <c r="A32" s="33"/>
      <c r="B32" s="37" t="s">
        <v>125</v>
      </c>
      <c r="C32" s="28"/>
      <c r="D32" s="34"/>
      <c r="E32" s="35"/>
      <c r="F32" s="35"/>
      <c r="G32" s="7"/>
      <c r="H32" s="8"/>
      <c r="I32" s="9"/>
    </row>
    <row r="33" spans="1:9" ht="15" customHeight="1">
      <c r="A33" s="25"/>
      <c r="B33" s="38" t="s">
        <v>124</v>
      </c>
      <c r="C33" s="27">
        <v>219</v>
      </c>
      <c r="D33" s="31"/>
      <c r="E33" s="93">
        <f>E26-E27+E28-E29+E30-E31</f>
        <v>180571</v>
      </c>
      <c r="F33" s="93">
        <f>F26-F27+F28-F29+F30-F31</f>
        <v>614408</v>
      </c>
      <c r="G33" s="7"/>
      <c r="H33" s="8"/>
      <c r="I33" s="9"/>
    </row>
    <row r="34" spans="1:9" ht="15" customHeight="1">
      <c r="A34" s="33"/>
      <c r="B34" s="37" t="s">
        <v>126</v>
      </c>
      <c r="C34" s="28"/>
      <c r="D34" s="34"/>
      <c r="E34" s="35"/>
      <c r="F34" s="35"/>
      <c r="G34" s="7"/>
      <c r="H34" s="8"/>
      <c r="I34" s="9"/>
    </row>
    <row r="35" spans="1:9" ht="15" customHeight="1">
      <c r="A35" s="25"/>
      <c r="B35" s="38" t="s">
        <v>127</v>
      </c>
      <c r="C35" s="27">
        <v>220</v>
      </c>
      <c r="D35" s="27"/>
      <c r="E35" s="32"/>
      <c r="F35" s="32"/>
      <c r="G35" s="7"/>
      <c r="H35" s="8"/>
      <c r="I35" s="9"/>
    </row>
    <row r="36" spans="1:9" ht="15" customHeight="1">
      <c r="A36" s="23" t="s">
        <v>128</v>
      </c>
      <c r="B36" s="39" t="s">
        <v>129</v>
      </c>
      <c r="C36" s="11">
        <v>221</v>
      </c>
      <c r="D36" s="11"/>
      <c r="E36" s="15"/>
      <c r="F36" s="13"/>
      <c r="G36" s="7"/>
      <c r="H36" s="8"/>
      <c r="I36" s="9"/>
    </row>
    <row r="37" spans="1:9" ht="15" customHeight="1">
      <c r="A37" s="23" t="s">
        <v>130</v>
      </c>
      <c r="B37" s="39" t="s">
        <v>131</v>
      </c>
      <c r="C37" s="11">
        <v>222</v>
      </c>
      <c r="D37" s="11"/>
      <c r="E37" s="13"/>
      <c r="F37" s="13"/>
      <c r="G37" s="7"/>
      <c r="H37" s="8"/>
      <c r="I37" s="9"/>
    </row>
    <row r="38" spans="1:9" ht="15" customHeight="1">
      <c r="A38" s="23"/>
      <c r="B38" s="39" t="s">
        <v>132</v>
      </c>
      <c r="C38" s="11">
        <v>223</v>
      </c>
      <c r="D38" s="11"/>
      <c r="E38" s="20">
        <f>E33-E35+E36-E37</f>
        <v>180571</v>
      </c>
      <c r="F38" s="20">
        <f>F33-F35+F36-F37</f>
        <v>614408</v>
      </c>
      <c r="G38" s="7"/>
      <c r="H38" s="8"/>
      <c r="I38" s="9"/>
    </row>
    <row r="39" spans="1:9" ht="15" customHeight="1">
      <c r="A39" s="23"/>
      <c r="B39" s="39" t="s">
        <v>133</v>
      </c>
      <c r="C39" s="11">
        <v>224</v>
      </c>
      <c r="D39" s="11"/>
      <c r="E39" s="13"/>
      <c r="F39" s="13"/>
      <c r="G39" s="7"/>
      <c r="H39" s="8"/>
      <c r="I39" s="9"/>
    </row>
    <row r="40" spans="1:9" ht="15" customHeight="1">
      <c r="A40" s="23"/>
      <c r="B40" s="14" t="s">
        <v>134</v>
      </c>
      <c r="C40" s="11"/>
      <c r="D40" s="11"/>
      <c r="E40" s="13"/>
      <c r="F40" s="13"/>
      <c r="G40" s="7"/>
      <c r="H40" s="8"/>
      <c r="I40" s="9"/>
    </row>
    <row r="41" spans="1:9" ht="15" customHeight="1">
      <c r="A41" s="23">
        <v>721</v>
      </c>
      <c r="B41" s="36" t="s">
        <v>135</v>
      </c>
      <c r="C41" s="11">
        <v>225</v>
      </c>
      <c r="D41" s="11"/>
      <c r="E41" s="13">
        <v>18057</v>
      </c>
      <c r="F41" s="13">
        <v>61441</v>
      </c>
      <c r="G41" s="7"/>
      <c r="H41" s="8"/>
      <c r="I41" s="9"/>
    </row>
    <row r="42" spans="1:9" ht="15" customHeight="1">
      <c r="A42" s="23">
        <v>722</v>
      </c>
      <c r="B42" s="36" t="s">
        <v>136</v>
      </c>
      <c r="C42" s="11">
        <v>226</v>
      </c>
      <c r="D42" s="11"/>
      <c r="E42" s="13"/>
      <c r="F42" s="13"/>
      <c r="G42" s="7"/>
      <c r="H42" s="8"/>
      <c r="I42" s="9"/>
    </row>
    <row r="43" spans="1:9" ht="15" customHeight="1">
      <c r="A43" s="23">
        <v>722</v>
      </c>
      <c r="B43" s="36" t="s">
        <v>137</v>
      </c>
      <c r="C43" s="11">
        <v>227</v>
      </c>
      <c r="D43" s="11"/>
      <c r="E43" s="13"/>
      <c r="F43" s="13"/>
      <c r="G43" s="7"/>
      <c r="H43" s="8"/>
      <c r="I43" s="9"/>
    </row>
    <row r="44" spans="1:9" ht="15" customHeight="1">
      <c r="A44" s="23">
        <v>723</v>
      </c>
      <c r="B44" s="39" t="s">
        <v>138</v>
      </c>
      <c r="C44" s="11">
        <v>228</v>
      </c>
      <c r="D44" s="11"/>
      <c r="E44" s="13"/>
      <c r="F44" s="13"/>
      <c r="G44" s="7"/>
      <c r="H44" s="8"/>
      <c r="I44" s="9"/>
    </row>
    <row r="45" spans="1:9" ht="15" customHeight="1">
      <c r="A45" s="23"/>
      <c r="B45" s="39" t="s">
        <v>139</v>
      </c>
      <c r="C45" s="11">
        <v>229</v>
      </c>
      <c r="D45" s="11">
        <v>10</v>
      </c>
      <c r="E45" s="20">
        <f>E38-E39-E41-E42+E43-E44</f>
        <v>162514</v>
      </c>
      <c r="F45" s="20">
        <f>F38-F39-F41-F42+F43-F44</f>
        <v>552967</v>
      </c>
      <c r="G45" s="7"/>
      <c r="H45" s="8"/>
      <c r="I45" s="9"/>
    </row>
    <row r="46" spans="1:9" ht="15" customHeight="1">
      <c r="A46" s="23"/>
      <c r="B46" s="39" t="s">
        <v>140</v>
      </c>
      <c r="C46" s="11">
        <v>230</v>
      </c>
      <c r="D46" s="11"/>
      <c r="E46" s="13"/>
      <c r="F46" s="13"/>
      <c r="G46" s="7"/>
      <c r="H46" s="8"/>
      <c r="I46" s="9"/>
    </row>
    <row r="47" spans="1:9" ht="15" customHeight="1">
      <c r="A47" s="11"/>
      <c r="B47" s="39" t="s">
        <v>141</v>
      </c>
      <c r="C47" s="11">
        <v>231</v>
      </c>
      <c r="D47" s="11"/>
      <c r="E47" s="12"/>
      <c r="F47" s="13"/>
      <c r="G47" s="7"/>
      <c r="H47" s="8"/>
      <c r="I47" s="9"/>
    </row>
    <row r="48" spans="1:9" ht="15" customHeight="1">
      <c r="A48" s="11"/>
      <c r="B48" s="39" t="s">
        <v>142</v>
      </c>
      <c r="C48" s="11">
        <v>232</v>
      </c>
      <c r="D48" s="11"/>
      <c r="E48" s="12"/>
      <c r="F48" s="13"/>
      <c r="G48" s="7"/>
      <c r="H48" s="8"/>
      <c r="I48" s="9"/>
    </row>
    <row r="49" spans="1:9" ht="15" customHeight="1">
      <c r="A49" s="11"/>
      <c r="B49" s="39" t="s">
        <v>143</v>
      </c>
      <c r="C49" s="11"/>
      <c r="D49" s="11"/>
      <c r="E49" s="12"/>
      <c r="F49" s="13"/>
      <c r="G49" s="7"/>
      <c r="H49" s="8"/>
      <c r="I49" s="9"/>
    </row>
    <row r="50" spans="1:9" ht="15" customHeight="1">
      <c r="A50" s="11"/>
      <c r="B50" s="11" t="s">
        <v>144</v>
      </c>
      <c r="C50" s="11">
        <v>233</v>
      </c>
      <c r="D50" s="11"/>
      <c r="E50" s="13"/>
      <c r="F50" s="13"/>
      <c r="G50" s="7"/>
      <c r="H50" s="8"/>
      <c r="I50" s="9"/>
    </row>
    <row r="51" spans="1:9" ht="15" customHeight="1">
      <c r="A51" s="11"/>
      <c r="B51" s="11" t="s">
        <v>145</v>
      </c>
      <c r="C51" s="11">
        <v>234</v>
      </c>
      <c r="D51" s="11"/>
      <c r="E51" s="12"/>
      <c r="F51" s="13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88"/>
      <c r="G52" s="7"/>
      <c r="H52" s="8"/>
      <c r="I52" s="9"/>
    </row>
    <row r="53" spans="1:9" s="2" customFormat="1" ht="12">
      <c r="A53" s="1" t="s">
        <v>261</v>
      </c>
      <c r="C53" s="1"/>
      <c r="D53" s="1"/>
      <c r="E53" s="4" t="s">
        <v>37</v>
      </c>
      <c r="F53" s="1" t="s">
        <v>0</v>
      </c>
      <c r="H53" s="3"/>
      <c r="I53" s="3"/>
    </row>
    <row r="54" spans="2:9" s="2" customFormat="1" ht="12">
      <c r="B54" s="1"/>
      <c r="C54" s="1"/>
      <c r="D54" s="1"/>
      <c r="E54" s="1"/>
      <c r="F54" s="1"/>
      <c r="H54" s="3"/>
      <c r="I54" s="3"/>
    </row>
    <row r="55" spans="1:9" s="2" customFormat="1" ht="12">
      <c r="A55" s="1" t="s">
        <v>263</v>
      </c>
      <c r="C55" s="1"/>
      <c r="D55" s="1"/>
      <c r="E55" s="1"/>
      <c r="F55" s="1"/>
      <c r="H55" s="3"/>
      <c r="I55" s="3"/>
    </row>
  </sheetData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35">
      <selection activeCell="E37" sqref="E37"/>
    </sheetView>
  </sheetViews>
  <sheetFormatPr defaultColWidth="9.140625" defaultRowHeight="12.75"/>
  <cols>
    <col min="1" max="1" width="15.00390625" style="116" customWidth="1"/>
    <col min="2" max="2" width="50.28125" style="116" customWidth="1"/>
    <col min="3" max="3" width="5.7109375" style="116" customWidth="1"/>
    <col min="4" max="4" width="6.28125" style="116" customWidth="1"/>
    <col min="5" max="5" width="11.140625" style="116" customWidth="1"/>
    <col min="6" max="6" width="12.421875" style="116" customWidth="1"/>
    <col min="7" max="7" width="11.28125" style="116" customWidth="1"/>
    <col min="8" max="8" width="18.28125" style="117" customWidth="1"/>
    <col min="9" max="9" width="17.421875" style="117" customWidth="1"/>
    <col min="10" max="16384" width="11.28125" style="116" customWidth="1"/>
  </cols>
  <sheetData>
    <row r="1" spans="1:6" ht="15" customHeight="1">
      <c r="A1" s="115" t="s">
        <v>265</v>
      </c>
      <c r="B1" s="115"/>
      <c r="C1" s="115"/>
      <c r="D1" s="115"/>
      <c r="E1" s="115"/>
      <c r="F1" s="115"/>
    </row>
    <row r="2" spans="1:6" ht="15" customHeight="1">
      <c r="A2" s="115" t="s">
        <v>251</v>
      </c>
      <c r="B2" s="115"/>
      <c r="C2" s="115"/>
      <c r="D2" s="115"/>
      <c r="E2" s="115"/>
      <c r="F2" s="115"/>
    </row>
    <row r="3" spans="1:6" ht="15" customHeight="1">
      <c r="A3" s="115" t="s">
        <v>252</v>
      </c>
      <c r="B3" s="115"/>
      <c r="C3" s="115"/>
      <c r="D3" s="115"/>
      <c r="E3" s="115"/>
      <c r="F3" s="115"/>
    </row>
    <row r="4" spans="1:6" ht="15" customHeight="1">
      <c r="A4" s="115" t="s">
        <v>266</v>
      </c>
      <c r="B4" s="115">
        <v>15410</v>
      </c>
      <c r="C4" s="115"/>
      <c r="D4" s="115"/>
      <c r="E4" s="115"/>
      <c r="F4" s="115"/>
    </row>
    <row r="5" spans="1:6" ht="15" customHeight="1">
      <c r="A5" s="115" t="s">
        <v>267</v>
      </c>
      <c r="B5" s="115">
        <v>100741587</v>
      </c>
      <c r="C5" s="115"/>
      <c r="D5" s="115"/>
      <c r="E5" s="115"/>
      <c r="F5" s="115"/>
    </row>
    <row r="6" spans="1:6" ht="9" customHeight="1">
      <c r="A6" s="115"/>
      <c r="B6" s="115"/>
      <c r="C6" s="115"/>
      <c r="D6" s="115"/>
      <c r="E6" s="115"/>
      <c r="F6" s="115"/>
    </row>
    <row r="7" spans="1:6" ht="24" customHeight="1">
      <c r="A7" s="155" t="s">
        <v>1</v>
      </c>
      <c r="B7" s="155"/>
      <c r="C7" s="155"/>
      <c r="D7" s="155"/>
      <c r="E7" s="155"/>
      <c r="F7" s="155"/>
    </row>
    <row r="8" spans="1:6" ht="15" customHeight="1">
      <c r="A8" s="156" t="s">
        <v>264</v>
      </c>
      <c r="B8" s="156"/>
      <c r="C8" s="156"/>
      <c r="D8" s="156"/>
      <c r="E8" s="156"/>
      <c r="F8" s="156"/>
    </row>
    <row r="9" ht="15" customHeight="1">
      <c r="E9" s="115" t="s">
        <v>2</v>
      </c>
    </row>
    <row r="11" spans="1:6" ht="15" customHeight="1">
      <c r="A11" s="119" t="s">
        <v>3</v>
      </c>
      <c r="B11" s="119" t="s">
        <v>4</v>
      </c>
      <c r="C11" s="119" t="s">
        <v>5</v>
      </c>
      <c r="D11" s="120"/>
      <c r="E11" s="157" t="s">
        <v>6</v>
      </c>
      <c r="F11" s="157"/>
    </row>
    <row r="12" spans="1:6" ht="15" customHeight="1">
      <c r="A12" s="119" t="s">
        <v>7</v>
      </c>
      <c r="B12" s="121"/>
      <c r="C12" s="119"/>
      <c r="D12" s="119"/>
      <c r="E12" s="122" t="s">
        <v>9</v>
      </c>
      <c r="F12" s="123" t="s">
        <v>10</v>
      </c>
    </row>
    <row r="13" spans="1:6" ht="15" customHeight="1">
      <c r="A13" s="119">
        <v>1</v>
      </c>
      <c r="B13" s="119">
        <v>2</v>
      </c>
      <c r="C13" s="119">
        <v>3</v>
      </c>
      <c r="D13" s="119"/>
      <c r="E13" s="119">
        <v>5</v>
      </c>
      <c r="F13" s="119">
        <v>6</v>
      </c>
    </row>
    <row r="14" spans="1:6" ht="19.5" customHeight="1">
      <c r="A14" s="121"/>
      <c r="B14" s="124" t="s">
        <v>11</v>
      </c>
      <c r="C14" s="121"/>
      <c r="D14" s="121"/>
      <c r="E14" s="121"/>
      <c r="F14" s="121"/>
    </row>
    <row r="15" spans="1:6" ht="18" customHeight="1">
      <c r="A15" s="121"/>
      <c r="B15" s="124" t="s">
        <v>62</v>
      </c>
      <c r="C15" s="119" t="s">
        <v>12</v>
      </c>
      <c r="D15" s="119"/>
      <c r="E15" s="125">
        <f>E16+E17+E18+E20+E28</f>
        <v>4554658</v>
      </c>
      <c r="F15" s="125">
        <f>F16+F17+F18+F20+F28</f>
        <v>4186459</v>
      </c>
    </row>
    <row r="16" spans="1:6" ht="18" customHeight="1">
      <c r="A16" s="119" t="s">
        <v>13</v>
      </c>
      <c r="B16" s="121" t="s">
        <v>14</v>
      </c>
      <c r="C16" s="119" t="s">
        <v>15</v>
      </c>
      <c r="D16" s="119"/>
      <c r="E16" s="126"/>
      <c r="F16" s="126"/>
    </row>
    <row r="17" spans="1:6" ht="18" customHeight="1">
      <c r="A17" s="119" t="s">
        <v>63</v>
      </c>
      <c r="B17" s="121" t="s">
        <v>64</v>
      </c>
      <c r="C17" s="119" t="s">
        <v>65</v>
      </c>
      <c r="D17" s="119"/>
      <c r="E17" s="126"/>
      <c r="F17" s="126"/>
    </row>
    <row r="18" spans="1:6" ht="18" customHeight="1">
      <c r="A18" s="119" t="s">
        <v>66</v>
      </c>
      <c r="B18" s="121" t="s">
        <v>81</v>
      </c>
      <c r="C18" s="119" t="s">
        <v>67</v>
      </c>
      <c r="D18" s="119">
        <v>1</v>
      </c>
      <c r="E18" s="126">
        <v>9743</v>
      </c>
      <c r="F18" s="126">
        <v>11716</v>
      </c>
    </row>
    <row r="19" spans="1:6" ht="18" customHeight="1">
      <c r="A19" s="127"/>
      <c r="B19" s="128" t="s">
        <v>82</v>
      </c>
      <c r="C19" s="127"/>
      <c r="D19" s="127"/>
      <c r="E19" s="129"/>
      <c r="F19" s="129"/>
    </row>
    <row r="20" spans="1:6" ht="18" customHeight="1">
      <c r="A20" s="122"/>
      <c r="B20" s="130" t="s">
        <v>68</v>
      </c>
      <c r="C20" s="122" t="s">
        <v>69</v>
      </c>
      <c r="D20" s="122"/>
      <c r="E20" s="131">
        <f>E22+E24+E26</f>
        <v>3712746</v>
      </c>
      <c r="F20" s="131">
        <f>F22+F24+F26</f>
        <v>3453639</v>
      </c>
    </row>
    <row r="21" spans="1:6" ht="14.25" customHeight="1">
      <c r="A21" s="127" t="s">
        <v>16</v>
      </c>
      <c r="B21" s="128"/>
      <c r="C21" s="127"/>
      <c r="D21" s="127"/>
      <c r="E21" s="129"/>
      <c r="F21" s="129"/>
    </row>
    <row r="22" spans="1:6" ht="18" customHeight="1">
      <c r="A22" s="132" t="s">
        <v>70</v>
      </c>
      <c r="B22" s="133" t="s">
        <v>17</v>
      </c>
      <c r="C22" s="132" t="s">
        <v>71</v>
      </c>
      <c r="D22" s="132">
        <v>2</v>
      </c>
      <c r="E22" s="134">
        <v>3376926</v>
      </c>
      <c r="F22" s="134">
        <v>3339162</v>
      </c>
    </row>
    <row r="23" spans="1:6" ht="15.75" customHeight="1">
      <c r="A23" s="122" t="s">
        <v>72</v>
      </c>
      <c r="B23" s="130"/>
      <c r="C23" s="122"/>
      <c r="D23" s="122"/>
      <c r="E23" s="135"/>
      <c r="F23" s="135"/>
    </row>
    <row r="24" spans="1:6" ht="18" customHeight="1">
      <c r="A24" s="127" t="s">
        <v>76</v>
      </c>
      <c r="B24" s="128" t="s">
        <v>73</v>
      </c>
      <c r="C24" s="127" t="s">
        <v>74</v>
      </c>
      <c r="D24" s="127">
        <v>3</v>
      </c>
      <c r="E24" s="135">
        <v>332053</v>
      </c>
      <c r="F24" s="129">
        <v>110424</v>
      </c>
    </row>
    <row r="25" spans="1:6" ht="15.75" customHeight="1">
      <c r="A25" s="136" t="s">
        <v>75</v>
      </c>
      <c r="B25" s="130"/>
      <c r="C25" s="122"/>
      <c r="D25" s="122"/>
      <c r="E25" s="135"/>
      <c r="F25" s="135"/>
    </row>
    <row r="26" spans="1:6" ht="18" customHeight="1">
      <c r="A26" s="127" t="s">
        <v>79</v>
      </c>
      <c r="B26" s="128" t="s">
        <v>77</v>
      </c>
      <c r="C26" s="127" t="s">
        <v>78</v>
      </c>
      <c r="D26" s="127"/>
      <c r="E26" s="129">
        <v>3767</v>
      </c>
      <c r="F26" s="129">
        <v>4053</v>
      </c>
    </row>
    <row r="27" spans="1:6" ht="18" customHeight="1">
      <c r="A27" s="122" t="s">
        <v>80</v>
      </c>
      <c r="B27" s="130"/>
      <c r="C27" s="122"/>
      <c r="D27" s="122"/>
      <c r="E27" s="135"/>
      <c r="F27" s="135"/>
    </row>
    <row r="28" spans="1:6" ht="18" customHeight="1">
      <c r="A28" s="119"/>
      <c r="B28" s="121" t="s">
        <v>84</v>
      </c>
      <c r="C28" s="119" t="s">
        <v>83</v>
      </c>
      <c r="D28" s="119"/>
      <c r="E28" s="125">
        <f>E29+E30</f>
        <v>832169</v>
      </c>
      <c r="F28" s="125">
        <f>F29+F30</f>
        <v>721104</v>
      </c>
    </row>
    <row r="29" spans="1:6" ht="18" customHeight="1">
      <c r="A29" s="119" t="s">
        <v>86</v>
      </c>
      <c r="B29" s="121" t="s">
        <v>18</v>
      </c>
      <c r="C29" s="119" t="s">
        <v>85</v>
      </c>
      <c r="D29" s="119">
        <v>4</v>
      </c>
      <c r="E29" s="126">
        <v>757892</v>
      </c>
      <c r="F29" s="126">
        <v>450648</v>
      </c>
    </row>
    <row r="30" spans="1:6" ht="18" customHeight="1">
      <c r="A30" s="119" t="s">
        <v>87</v>
      </c>
      <c r="B30" s="121" t="s">
        <v>19</v>
      </c>
      <c r="C30" s="119" t="s">
        <v>89</v>
      </c>
      <c r="D30" s="119">
        <v>5</v>
      </c>
      <c r="E30" s="126">
        <v>74277</v>
      </c>
      <c r="F30" s="126">
        <v>270456</v>
      </c>
    </row>
    <row r="31" spans="1:6" ht="18" customHeight="1">
      <c r="A31" s="119" t="s">
        <v>88</v>
      </c>
      <c r="B31" s="121"/>
      <c r="C31" s="119"/>
      <c r="D31" s="119"/>
      <c r="E31" s="126"/>
      <c r="F31" s="126"/>
    </row>
    <row r="32" spans="1:6" ht="18" customHeight="1">
      <c r="A32" s="119"/>
      <c r="B32" s="124" t="s">
        <v>90</v>
      </c>
      <c r="C32" s="119" t="s">
        <v>63</v>
      </c>
      <c r="D32" s="119"/>
      <c r="E32" s="125">
        <f>E33+E35+E37+E43</f>
        <v>15724868</v>
      </c>
      <c r="F32" s="125">
        <f>F33+F35+F37+F43</f>
        <v>9891373</v>
      </c>
    </row>
    <row r="33" spans="1:6" ht="18" customHeight="1">
      <c r="A33" s="119" t="s">
        <v>91</v>
      </c>
      <c r="B33" s="121" t="s">
        <v>20</v>
      </c>
      <c r="C33" s="119" t="s">
        <v>92</v>
      </c>
      <c r="D33" s="119">
        <v>6</v>
      </c>
      <c r="E33" s="126">
        <v>3520450</v>
      </c>
      <c r="F33" s="126">
        <v>3626366</v>
      </c>
    </row>
    <row r="34" spans="1:6" ht="18" customHeight="1">
      <c r="A34" s="127">
        <v>14</v>
      </c>
      <c r="B34" s="128" t="s">
        <v>93</v>
      </c>
      <c r="C34" s="127"/>
      <c r="D34" s="127"/>
      <c r="E34" s="129"/>
      <c r="F34" s="129"/>
    </row>
    <row r="35" spans="1:6" ht="18" customHeight="1">
      <c r="A35" s="122"/>
      <c r="B35" s="130" t="s">
        <v>94</v>
      </c>
      <c r="C35" s="122" t="s">
        <v>95</v>
      </c>
      <c r="D35" s="122">
        <v>7</v>
      </c>
      <c r="E35" s="135">
        <v>94836</v>
      </c>
      <c r="F35" s="135"/>
    </row>
    <row r="36" spans="1:6" ht="15" customHeight="1">
      <c r="A36" s="127"/>
      <c r="B36" s="128" t="s">
        <v>96</v>
      </c>
      <c r="C36" s="127"/>
      <c r="D36" s="127"/>
      <c r="E36" s="129"/>
      <c r="F36" s="129"/>
    </row>
    <row r="37" spans="1:6" ht="15.75" customHeight="1">
      <c r="A37" s="122"/>
      <c r="B37" s="130" t="s">
        <v>97</v>
      </c>
      <c r="C37" s="122" t="s">
        <v>98</v>
      </c>
      <c r="D37" s="122"/>
      <c r="E37" s="131">
        <f>SUM(E38:E42)</f>
        <v>12109582</v>
      </c>
      <c r="F37" s="131">
        <f>SUM(F38:F42)</f>
        <v>6265007</v>
      </c>
    </row>
    <row r="38" spans="1:6" ht="18" customHeight="1">
      <c r="A38" s="119" t="s">
        <v>99</v>
      </c>
      <c r="B38" s="121" t="s">
        <v>21</v>
      </c>
      <c r="C38" s="119" t="s">
        <v>100</v>
      </c>
      <c r="D38" s="119">
        <v>8</v>
      </c>
      <c r="E38" s="126">
        <v>9655903</v>
      </c>
      <c r="F38" s="126">
        <v>5913624</v>
      </c>
    </row>
    <row r="39" spans="1:6" ht="18" customHeight="1">
      <c r="A39" s="119">
        <v>223</v>
      </c>
      <c r="B39" s="121" t="s">
        <v>102</v>
      </c>
      <c r="C39" s="119" t="s">
        <v>101</v>
      </c>
      <c r="D39" s="119"/>
      <c r="E39" s="126"/>
      <c r="F39" s="126"/>
    </row>
    <row r="40" spans="1:6" ht="18" customHeight="1">
      <c r="A40" s="119" t="s">
        <v>103</v>
      </c>
      <c r="B40" s="121" t="s">
        <v>104</v>
      </c>
      <c r="C40" s="119" t="s">
        <v>105</v>
      </c>
      <c r="D40" s="119">
        <v>9</v>
      </c>
      <c r="E40" s="126">
        <v>2187180</v>
      </c>
      <c r="F40" s="126">
        <v>18393</v>
      </c>
    </row>
    <row r="41" spans="1:6" ht="18" customHeight="1">
      <c r="A41" s="119">
        <v>24</v>
      </c>
      <c r="B41" s="121" t="s">
        <v>106</v>
      </c>
      <c r="C41" s="119" t="s">
        <v>107</v>
      </c>
      <c r="D41" s="119"/>
      <c r="E41" s="126">
        <v>244885</v>
      </c>
      <c r="F41" s="126">
        <v>318070</v>
      </c>
    </row>
    <row r="42" spans="1:6" ht="18" customHeight="1">
      <c r="A42" s="119" t="s">
        <v>22</v>
      </c>
      <c r="B42" s="121" t="s">
        <v>23</v>
      </c>
      <c r="C42" s="119" t="s">
        <v>108</v>
      </c>
      <c r="D42" s="119"/>
      <c r="E42" s="126">
        <v>21614</v>
      </c>
      <c r="F42" s="126">
        <v>14920</v>
      </c>
    </row>
    <row r="43" spans="1:6" ht="18" customHeight="1">
      <c r="A43" s="119">
        <v>288</v>
      </c>
      <c r="B43" s="124" t="s">
        <v>109</v>
      </c>
      <c r="C43" s="119" t="s">
        <v>110</v>
      </c>
      <c r="D43" s="119"/>
      <c r="E43" s="126"/>
      <c r="F43" s="126"/>
    </row>
    <row r="44" spans="1:6" ht="18" customHeight="1">
      <c r="A44" s="119"/>
      <c r="B44" s="124" t="s">
        <v>112</v>
      </c>
      <c r="C44" s="119" t="s">
        <v>111</v>
      </c>
      <c r="D44" s="119"/>
      <c r="E44" s="125">
        <f>E15+E32</f>
        <v>20279526</v>
      </c>
      <c r="F44" s="125">
        <f>F15+F32</f>
        <v>14077832</v>
      </c>
    </row>
    <row r="45" spans="1:6" ht="18" customHeight="1">
      <c r="A45" s="119">
        <v>29</v>
      </c>
      <c r="B45" s="124" t="s">
        <v>24</v>
      </c>
      <c r="C45" s="119" t="s">
        <v>113</v>
      </c>
      <c r="D45" s="119"/>
      <c r="E45" s="126"/>
      <c r="F45" s="126"/>
    </row>
    <row r="46" spans="1:6" ht="18" customHeight="1">
      <c r="A46" s="119"/>
      <c r="B46" s="124" t="s">
        <v>114</v>
      </c>
      <c r="C46" s="119" t="s">
        <v>115</v>
      </c>
      <c r="D46" s="119"/>
      <c r="E46" s="137">
        <f>E44+E45</f>
        <v>20279526</v>
      </c>
      <c r="F46" s="137">
        <f>F44+F45</f>
        <v>14077832</v>
      </c>
    </row>
    <row r="47" spans="1:6" ht="18" customHeight="1">
      <c r="A47" s="119">
        <v>88</v>
      </c>
      <c r="B47" s="124" t="s">
        <v>25</v>
      </c>
      <c r="C47" s="119" t="s">
        <v>116</v>
      </c>
      <c r="D47" s="119">
        <v>10</v>
      </c>
      <c r="E47" s="126">
        <v>6642098</v>
      </c>
      <c r="F47" s="126">
        <v>2453073</v>
      </c>
    </row>
    <row r="48" spans="1:6" ht="27" customHeight="1">
      <c r="A48" s="119"/>
      <c r="B48" s="124"/>
      <c r="C48" s="119"/>
      <c r="D48" s="119"/>
      <c r="E48" s="126"/>
      <c r="F48" s="126"/>
    </row>
    <row r="49" spans="1:6" ht="19.5" customHeight="1">
      <c r="A49" s="119"/>
      <c r="B49" s="124" t="s">
        <v>26</v>
      </c>
      <c r="C49" s="119"/>
      <c r="D49" s="119"/>
      <c r="E49" s="126"/>
      <c r="F49" s="126"/>
    </row>
    <row r="50" spans="1:6" ht="19.5" customHeight="1">
      <c r="A50" s="119"/>
      <c r="B50" s="124" t="s">
        <v>268</v>
      </c>
      <c r="C50" s="119">
        <v>101</v>
      </c>
      <c r="D50" s="119"/>
      <c r="E50" s="137">
        <f>E51+E52+E53+E54+E55-E56+E57-E58-E59</f>
        <v>8955332</v>
      </c>
      <c r="F50" s="137">
        <f>F51+F52+F53+F54+F55-F56+F57-F58-F59</f>
        <v>7099944</v>
      </c>
    </row>
    <row r="51" spans="1:6" ht="19.5" customHeight="1">
      <c r="A51" s="119">
        <v>30</v>
      </c>
      <c r="B51" s="121" t="s">
        <v>27</v>
      </c>
      <c r="C51" s="119">
        <v>102</v>
      </c>
      <c r="D51" s="119">
        <v>11</v>
      </c>
      <c r="E51" s="126">
        <v>3533704</v>
      </c>
      <c r="F51" s="126">
        <v>2542057</v>
      </c>
    </row>
    <row r="52" spans="1:10" ht="19.5" customHeight="1">
      <c r="A52" s="119">
        <v>31</v>
      </c>
      <c r="B52" s="121" t="s">
        <v>28</v>
      </c>
      <c r="C52" s="119">
        <v>103</v>
      </c>
      <c r="D52" s="119"/>
      <c r="E52" s="126"/>
      <c r="F52" s="126"/>
      <c r="J52" s="117"/>
    </row>
    <row r="53" spans="1:6" ht="19.5" customHeight="1">
      <c r="A53" s="119">
        <v>32</v>
      </c>
      <c r="B53" s="121" t="s">
        <v>29</v>
      </c>
      <c r="C53" s="119">
        <v>104</v>
      </c>
      <c r="D53" s="119"/>
      <c r="E53" s="126">
        <v>1299258</v>
      </c>
      <c r="F53" s="126">
        <v>411782</v>
      </c>
    </row>
    <row r="54" spans="1:6" ht="19.5" customHeight="1">
      <c r="A54" s="119" t="s">
        <v>269</v>
      </c>
      <c r="B54" s="121" t="s">
        <v>30</v>
      </c>
      <c r="C54" s="119">
        <v>105</v>
      </c>
      <c r="D54" s="119"/>
      <c r="E54" s="126">
        <v>1816805</v>
      </c>
      <c r="F54" s="126">
        <v>1906445</v>
      </c>
    </row>
    <row r="55" spans="1:6" ht="24">
      <c r="A55" s="119">
        <v>332</v>
      </c>
      <c r="B55" s="138" t="s">
        <v>270</v>
      </c>
      <c r="C55" s="119">
        <v>106</v>
      </c>
      <c r="D55" s="119"/>
      <c r="E55" s="126">
        <v>10895</v>
      </c>
      <c r="F55" s="126">
        <v>2273769</v>
      </c>
    </row>
    <row r="56" spans="1:6" ht="24">
      <c r="A56" s="119">
        <v>333</v>
      </c>
      <c r="B56" s="138" t="s">
        <v>271</v>
      </c>
      <c r="C56" s="119">
        <v>107</v>
      </c>
      <c r="D56" s="119"/>
      <c r="E56" s="126"/>
      <c r="F56" s="126"/>
    </row>
    <row r="57" spans="1:6" ht="19.5" customHeight="1">
      <c r="A57" s="119">
        <v>34</v>
      </c>
      <c r="B57" s="121" t="s">
        <v>272</v>
      </c>
      <c r="C57" s="119">
        <v>108</v>
      </c>
      <c r="D57" s="119"/>
      <c r="E57" s="126">
        <v>2313486</v>
      </c>
      <c r="F57" s="126"/>
    </row>
    <row r="58" spans="1:6" ht="19.5" customHeight="1">
      <c r="A58" s="119">
        <v>35</v>
      </c>
      <c r="B58" s="121" t="s">
        <v>273</v>
      </c>
      <c r="C58" s="119">
        <v>109</v>
      </c>
      <c r="D58" s="119"/>
      <c r="E58" s="126"/>
      <c r="F58" s="126"/>
    </row>
    <row r="59" spans="1:6" ht="19.5" customHeight="1">
      <c r="A59" s="119" t="s">
        <v>274</v>
      </c>
      <c r="B59" s="121" t="s">
        <v>275</v>
      </c>
      <c r="C59" s="119">
        <v>110</v>
      </c>
      <c r="D59" s="119">
        <v>12</v>
      </c>
      <c r="E59" s="126">
        <v>18816</v>
      </c>
      <c r="F59" s="126">
        <v>34109</v>
      </c>
    </row>
    <row r="60" spans="1:6" ht="19.5" customHeight="1">
      <c r="A60" s="119"/>
      <c r="B60" s="124" t="s">
        <v>276</v>
      </c>
      <c r="C60" s="119">
        <v>111</v>
      </c>
      <c r="D60" s="119"/>
      <c r="E60" s="137">
        <f>E61+E62+E65</f>
        <v>11171133</v>
      </c>
      <c r="F60" s="137">
        <f>F61+F62+F65</f>
        <v>6811546</v>
      </c>
    </row>
    <row r="61" spans="1:6" ht="19.5" customHeight="1">
      <c r="A61" s="119">
        <v>40</v>
      </c>
      <c r="B61" s="121" t="s">
        <v>31</v>
      </c>
      <c r="C61" s="119">
        <v>112</v>
      </c>
      <c r="D61" s="119">
        <v>13</v>
      </c>
      <c r="E61" s="126">
        <v>46777</v>
      </c>
      <c r="F61" s="126">
        <v>45573</v>
      </c>
    </row>
    <row r="62" spans="1:6" ht="19.5" customHeight="1">
      <c r="A62" s="119">
        <v>41</v>
      </c>
      <c r="B62" s="121" t="s">
        <v>277</v>
      </c>
      <c r="C62" s="119">
        <v>113</v>
      </c>
      <c r="D62" s="119">
        <v>14</v>
      </c>
      <c r="E62" s="137">
        <f>E63+E64</f>
        <v>6935509</v>
      </c>
      <c r="F62" s="137">
        <f>F63+F64</f>
        <v>3474643</v>
      </c>
    </row>
    <row r="63" spans="1:6" ht="19.5" customHeight="1">
      <c r="A63" s="119" t="s">
        <v>278</v>
      </c>
      <c r="B63" s="121" t="s">
        <v>32</v>
      </c>
      <c r="C63" s="119">
        <v>114</v>
      </c>
      <c r="D63" s="119"/>
      <c r="E63" s="126">
        <v>6928545</v>
      </c>
      <c r="F63" s="126">
        <v>3461662</v>
      </c>
    </row>
    <row r="64" spans="1:6" ht="19.5" customHeight="1">
      <c r="A64" s="119" t="s">
        <v>117</v>
      </c>
      <c r="B64" s="121" t="s">
        <v>33</v>
      </c>
      <c r="C64" s="119">
        <v>115</v>
      </c>
      <c r="D64" s="119"/>
      <c r="E64" s="126">
        <v>6964</v>
      </c>
      <c r="F64" s="126">
        <v>12981</v>
      </c>
    </row>
    <row r="65" spans="1:6" ht="19.5" customHeight="1">
      <c r="A65" s="119"/>
      <c r="B65" s="121" t="s">
        <v>279</v>
      </c>
      <c r="C65" s="119">
        <v>116</v>
      </c>
      <c r="D65" s="119"/>
      <c r="E65" s="137">
        <f>E66+E68+E69+E70+E71+E72</f>
        <v>4188847</v>
      </c>
      <c r="F65" s="137">
        <f>F66+F68+F69+F70+F71+F72</f>
        <v>3291330</v>
      </c>
    </row>
    <row r="66" spans="1:6" ht="19.5" customHeight="1">
      <c r="A66" s="119" t="s">
        <v>118</v>
      </c>
      <c r="B66" s="121" t="s">
        <v>34</v>
      </c>
      <c r="C66" s="119">
        <v>117</v>
      </c>
      <c r="D66" s="119">
        <v>15</v>
      </c>
      <c r="E66" s="126">
        <v>2841718</v>
      </c>
      <c r="F66" s="126">
        <v>1630414</v>
      </c>
    </row>
    <row r="67" spans="1:6" ht="19.5" customHeight="1">
      <c r="A67" s="127">
        <v>427</v>
      </c>
      <c r="B67" s="128" t="s">
        <v>119</v>
      </c>
      <c r="C67" s="127"/>
      <c r="D67" s="127"/>
      <c r="E67" s="129"/>
      <c r="F67" s="129"/>
    </row>
    <row r="68" spans="1:6" ht="19.5" customHeight="1">
      <c r="A68" s="122"/>
      <c r="B68" s="130" t="s">
        <v>120</v>
      </c>
      <c r="C68" s="122">
        <v>118</v>
      </c>
      <c r="D68" s="122"/>
      <c r="E68" s="135"/>
      <c r="F68" s="135"/>
    </row>
    <row r="69" spans="1:6" ht="19.5" customHeight="1">
      <c r="A69" s="119" t="s">
        <v>35</v>
      </c>
      <c r="B69" s="121" t="s">
        <v>121</v>
      </c>
      <c r="C69" s="119">
        <v>119</v>
      </c>
      <c r="D69" s="119">
        <v>16</v>
      </c>
      <c r="E69" s="126">
        <v>1315995</v>
      </c>
      <c r="F69" s="126">
        <v>1566750</v>
      </c>
    </row>
    <row r="70" spans="1:6" ht="16.5" customHeight="1">
      <c r="A70" s="127" t="s">
        <v>280</v>
      </c>
      <c r="B70" s="128" t="s">
        <v>281</v>
      </c>
      <c r="C70" s="139">
        <v>120</v>
      </c>
      <c r="D70" s="139"/>
      <c r="E70" s="140">
        <v>17622</v>
      </c>
      <c r="F70" s="140">
        <v>45776</v>
      </c>
    </row>
    <row r="71" spans="1:6" ht="24">
      <c r="A71" s="141" t="s">
        <v>282</v>
      </c>
      <c r="B71" s="138" t="s">
        <v>283</v>
      </c>
      <c r="C71" s="122">
        <v>121</v>
      </c>
      <c r="D71" s="122"/>
      <c r="E71" s="135">
        <v>5702</v>
      </c>
      <c r="F71" s="135">
        <v>48390</v>
      </c>
    </row>
    <row r="72" spans="1:6" ht="16.5" customHeight="1">
      <c r="A72" s="119">
        <v>481</v>
      </c>
      <c r="B72" s="121" t="s">
        <v>122</v>
      </c>
      <c r="C72" s="122">
        <v>122</v>
      </c>
      <c r="D72" s="122"/>
      <c r="E72" s="135">
        <v>7810</v>
      </c>
      <c r="F72" s="135"/>
    </row>
    <row r="73" spans="1:6" ht="19.5" customHeight="1">
      <c r="A73" s="119">
        <v>498</v>
      </c>
      <c r="B73" s="121" t="s">
        <v>36</v>
      </c>
      <c r="C73" s="119">
        <v>123</v>
      </c>
      <c r="D73" s="119"/>
      <c r="E73" s="126">
        <v>153061</v>
      </c>
      <c r="F73" s="126">
        <v>166342</v>
      </c>
    </row>
    <row r="74" spans="1:6" ht="19.5" customHeight="1">
      <c r="A74" s="119"/>
      <c r="B74" s="124" t="s">
        <v>284</v>
      </c>
      <c r="C74" s="119">
        <v>124</v>
      </c>
      <c r="D74" s="119"/>
      <c r="E74" s="137">
        <f>E50+E60+E73</f>
        <v>20279526</v>
      </c>
      <c r="F74" s="137">
        <f>F50+F60+F73</f>
        <v>14077832</v>
      </c>
    </row>
    <row r="75" spans="1:6" ht="19.5" customHeight="1">
      <c r="A75" s="119">
        <v>89</v>
      </c>
      <c r="B75" s="124" t="s">
        <v>285</v>
      </c>
      <c r="C75" s="119">
        <v>125</v>
      </c>
      <c r="D75" s="119"/>
      <c r="E75" s="126">
        <v>6642098</v>
      </c>
      <c r="F75" s="126">
        <v>2453073</v>
      </c>
    </row>
    <row r="76" spans="1:8" ht="15" customHeight="1">
      <c r="A76" s="118"/>
      <c r="B76" s="115"/>
      <c r="C76" s="118"/>
      <c r="D76" s="118"/>
      <c r="E76" s="142"/>
      <c r="F76" s="142"/>
      <c r="H76" s="143"/>
    </row>
    <row r="77" spans="1:6" ht="12">
      <c r="A77" s="115" t="s">
        <v>286</v>
      </c>
      <c r="C77" s="115"/>
      <c r="D77" s="115"/>
      <c r="E77" s="144" t="s">
        <v>37</v>
      </c>
      <c r="F77" s="115" t="s">
        <v>0</v>
      </c>
    </row>
    <row r="78" spans="2:6" ht="12">
      <c r="B78" s="115"/>
      <c r="C78" s="115"/>
      <c r="D78" s="115"/>
      <c r="E78" s="115"/>
      <c r="F78" s="115"/>
    </row>
    <row r="79" spans="1:6" ht="12">
      <c r="A79" s="115" t="s">
        <v>287</v>
      </c>
      <c r="C79" s="115"/>
      <c r="D79" s="115"/>
      <c r="E79" s="115"/>
      <c r="F79" s="115"/>
    </row>
    <row r="84" ht="12">
      <c r="E84" s="116" t="s">
        <v>0</v>
      </c>
    </row>
    <row r="85" ht="12">
      <c r="E85" s="117"/>
    </row>
    <row r="86" ht="12">
      <c r="E86" s="116" t="s">
        <v>0</v>
      </c>
    </row>
    <row r="87" ht="12">
      <c r="E87" s="116" t="s">
        <v>0</v>
      </c>
    </row>
    <row r="88" ht="12">
      <c r="E88" s="116" t="s">
        <v>0</v>
      </c>
    </row>
  </sheetData>
  <mergeCells count="3">
    <mergeCell ref="A7:F7"/>
    <mergeCell ref="A8:F8"/>
    <mergeCell ref="E11:F11"/>
  </mergeCells>
  <printOptions/>
  <pageMargins left="0" right="0" top="0.36" bottom="0" header="0.5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28">
      <selection activeCell="C56" sqref="C56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42" t="s">
        <v>254</v>
      </c>
      <c r="B1" s="43"/>
      <c r="C1" s="43"/>
      <c r="D1" s="43"/>
    </row>
    <row r="2" spans="1:7" ht="13.5" customHeight="1">
      <c r="A2" s="42" t="s">
        <v>253</v>
      </c>
      <c r="B2" s="103" t="s">
        <v>260</v>
      </c>
      <c r="C2" s="102"/>
      <c r="D2" s="102"/>
      <c r="E2" s="102"/>
      <c r="F2" s="102"/>
      <c r="G2" s="102"/>
    </row>
    <row r="3" spans="1:5" ht="13.5" customHeight="1">
      <c r="A3" s="42" t="s">
        <v>252</v>
      </c>
      <c r="B3" s="160" t="s">
        <v>288</v>
      </c>
      <c r="C3" s="161"/>
      <c r="D3" s="161"/>
      <c r="E3" s="104"/>
    </row>
    <row r="4" spans="1:4" ht="13.5" customHeight="1">
      <c r="A4" s="42" t="s">
        <v>255</v>
      </c>
      <c r="B4" s="43"/>
      <c r="C4" s="43"/>
      <c r="D4" s="43"/>
    </row>
    <row r="5" spans="1:4" ht="13.5" customHeight="1">
      <c r="A5" s="42" t="s">
        <v>256</v>
      </c>
      <c r="B5" s="43"/>
      <c r="C5" s="43"/>
      <c r="D5" s="43"/>
    </row>
    <row r="6" spans="1:4" ht="13.5" customHeight="1">
      <c r="A6" s="44"/>
      <c r="B6" s="44"/>
      <c r="C6" s="44"/>
      <c r="D6" s="43" t="s">
        <v>2</v>
      </c>
    </row>
    <row r="7" spans="1:4" ht="13.5" customHeight="1">
      <c r="A7" s="45" t="s">
        <v>4</v>
      </c>
      <c r="B7" s="73" t="s">
        <v>5</v>
      </c>
      <c r="C7" s="158" t="s">
        <v>6</v>
      </c>
      <c r="D7" s="159"/>
    </row>
    <row r="8" spans="1:4" ht="13.5" customHeight="1">
      <c r="A8" s="46"/>
      <c r="B8" s="47"/>
      <c r="C8" s="74" t="s">
        <v>9</v>
      </c>
      <c r="D8" s="74" t="s">
        <v>10</v>
      </c>
    </row>
    <row r="9" spans="1:4" ht="12" customHeight="1">
      <c r="A9" s="80">
        <v>1</v>
      </c>
      <c r="B9" s="80">
        <v>2</v>
      </c>
      <c r="C9" s="80">
        <v>3</v>
      </c>
      <c r="D9" s="80">
        <v>4</v>
      </c>
    </row>
    <row r="10" spans="1:4" ht="13.5" customHeight="1">
      <c r="A10" s="75" t="s">
        <v>195</v>
      </c>
      <c r="B10" s="49"/>
      <c r="C10" s="50"/>
      <c r="D10" s="50"/>
    </row>
    <row r="11" spans="1:4" ht="13.5" customHeight="1">
      <c r="A11" s="77" t="s">
        <v>147</v>
      </c>
      <c r="B11" s="47">
        <v>301</v>
      </c>
      <c r="C11" s="94">
        <f>C12+C13+C14</f>
        <v>7914882</v>
      </c>
      <c r="D11" s="94">
        <f>D12+D13+D14</f>
        <v>3998938</v>
      </c>
    </row>
    <row r="12" spans="1:4" ht="13.5" customHeight="1">
      <c r="A12" s="53" t="s">
        <v>148</v>
      </c>
      <c r="B12" s="48">
        <v>302</v>
      </c>
      <c r="C12" s="54">
        <v>7858675</v>
      </c>
      <c r="D12" s="54">
        <v>3937138</v>
      </c>
    </row>
    <row r="13" spans="1:4" ht="13.5" customHeight="1">
      <c r="A13" s="76" t="s">
        <v>196</v>
      </c>
      <c r="B13" s="48">
        <v>303</v>
      </c>
      <c r="C13" s="54">
        <v>10819</v>
      </c>
      <c r="D13" s="54">
        <v>11739</v>
      </c>
    </row>
    <row r="14" spans="1:4" ht="13.5" customHeight="1">
      <c r="A14" s="76" t="s">
        <v>197</v>
      </c>
      <c r="B14" s="48">
        <v>304</v>
      </c>
      <c r="C14" s="54">
        <v>45388</v>
      </c>
      <c r="D14" s="54">
        <v>50061</v>
      </c>
    </row>
    <row r="15" spans="1:4" ht="13.5" customHeight="1">
      <c r="A15" s="78" t="s">
        <v>198</v>
      </c>
      <c r="B15" s="48">
        <v>305</v>
      </c>
      <c r="C15" s="95">
        <f>C16+C17+C18+C19+C20</f>
        <v>8746854</v>
      </c>
      <c r="D15" s="95">
        <f>D16+D17+D18+D19+D20</f>
        <v>5690144</v>
      </c>
    </row>
    <row r="16" spans="1:4" ht="13.5" customHeight="1">
      <c r="A16" s="53" t="s">
        <v>149</v>
      </c>
      <c r="B16" s="48">
        <v>306</v>
      </c>
      <c r="C16" s="54">
        <v>7886198</v>
      </c>
      <c r="D16" s="54">
        <v>4962455</v>
      </c>
    </row>
    <row r="17" spans="1:4" ht="13.5" customHeight="1">
      <c r="A17" s="53" t="s">
        <v>150</v>
      </c>
      <c r="B17" s="48">
        <v>307</v>
      </c>
      <c r="C17" s="54">
        <v>175004</v>
      </c>
      <c r="D17" s="54">
        <v>196934</v>
      </c>
    </row>
    <row r="18" spans="1:4" ht="13.5" customHeight="1">
      <c r="A18" s="53" t="s">
        <v>151</v>
      </c>
      <c r="B18" s="48">
        <v>308</v>
      </c>
      <c r="C18" s="54">
        <v>228205</v>
      </c>
      <c r="D18" s="54">
        <v>106577</v>
      </c>
    </row>
    <row r="19" spans="1:4" ht="13.5" customHeight="1">
      <c r="A19" s="76" t="s">
        <v>199</v>
      </c>
      <c r="B19" s="48">
        <v>309</v>
      </c>
      <c r="C19" s="54">
        <v>26891</v>
      </c>
      <c r="D19" s="54">
        <v>63460</v>
      </c>
    </row>
    <row r="20" spans="1:4" ht="13.5" customHeight="1">
      <c r="A20" s="53" t="s">
        <v>152</v>
      </c>
      <c r="B20" s="48">
        <v>310</v>
      </c>
      <c r="C20" s="54">
        <v>430556</v>
      </c>
      <c r="D20" s="54">
        <v>360718</v>
      </c>
    </row>
    <row r="21" spans="1:4" ht="13.5" customHeight="1">
      <c r="A21" s="78" t="s">
        <v>153</v>
      </c>
      <c r="B21" s="48">
        <v>311</v>
      </c>
      <c r="C21" s="95">
        <v>0</v>
      </c>
      <c r="D21" s="95">
        <v>0</v>
      </c>
    </row>
    <row r="22" spans="1:4" ht="13.5" customHeight="1">
      <c r="A22" s="78" t="s">
        <v>154</v>
      </c>
      <c r="B22" s="48">
        <v>312</v>
      </c>
      <c r="C22" s="95">
        <f>C15-C11</f>
        <v>831972</v>
      </c>
      <c r="D22" s="95">
        <f>D15-D11</f>
        <v>1691206</v>
      </c>
    </row>
    <row r="23" spans="1:4" ht="13.5" customHeight="1">
      <c r="A23" s="75" t="s">
        <v>200</v>
      </c>
      <c r="B23" s="45" t="s">
        <v>0</v>
      </c>
      <c r="C23" s="55"/>
      <c r="D23" s="55"/>
    </row>
    <row r="24" spans="1:4" ht="13.5" customHeight="1">
      <c r="A24" s="77" t="s">
        <v>155</v>
      </c>
      <c r="B24" s="47">
        <v>313</v>
      </c>
      <c r="C24" s="94">
        <f>C25+C27+C28+C29+C30</f>
        <v>450225</v>
      </c>
      <c r="D24" s="94">
        <f>D25+D27+D28+D29+D30</f>
        <v>3344</v>
      </c>
    </row>
    <row r="25" spans="1:4" ht="13.5" customHeight="1">
      <c r="A25" s="53" t="s">
        <v>156</v>
      </c>
      <c r="B25" s="48">
        <v>314</v>
      </c>
      <c r="C25" s="54">
        <v>0</v>
      </c>
      <c r="D25" s="54">
        <v>0</v>
      </c>
    </row>
    <row r="26" spans="1:4" ht="13.5" customHeight="1">
      <c r="A26" s="56" t="s">
        <v>157</v>
      </c>
      <c r="B26" s="45"/>
      <c r="C26" s="55"/>
      <c r="D26" s="55"/>
    </row>
    <row r="27" spans="1:4" ht="13.5" customHeight="1">
      <c r="A27" s="57" t="s">
        <v>158</v>
      </c>
      <c r="B27" s="47">
        <v>315</v>
      </c>
      <c r="C27" s="52">
        <v>189145</v>
      </c>
      <c r="D27" s="52"/>
    </row>
    <row r="28" spans="1:4" ht="13.5" customHeight="1">
      <c r="A28" s="58" t="s">
        <v>159</v>
      </c>
      <c r="B28" s="48">
        <v>316</v>
      </c>
      <c r="C28" s="54">
        <v>261080</v>
      </c>
      <c r="D28" s="54">
        <v>2340</v>
      </c>
    </row>
    <row r="29" spans="1:4" ht="13.5" customHeight="1">
      <c r="A29" s="76" t="s">
        <v>201</v>
      </c>
      <c r="B29" s="48">
        <v>317</v>
      </c>
      <c r="C29" s="54"/>
      <c r="D29" s="54"/>
    </row>
    <row r="30" spans="1:4" ht="13.5" customHeight="1">
      <c r="A30" s="53" t="s">
        <v>160</v>
      </c>
      <c r="B30" s="48">
        <v>318</v>
      </c>
      <c r="C30" s="54"/>
      <c r="D30" s="54">
        <v>1004</v>
      </c>
    </row>
    <row r="31" spans="1:4" ht="13.5" customHeight="1">
      <c r="A31" s="78" t="s">
        <v>202</v>
      </c>
      <c r="B31" s="48">
        <v>319</v>
      </c>
      <c r="C31" s="95">
        <f>C32+C34+C35</f>
        <v>2337883</v>
      </c>
      <c r="D31" s="95">
        <f>D32+D34+D35</f>
        <v>226830</v>
      </c>
    </row>
    <row r="32" spans="1:4" ht="13.5" customHeight="1">
      <c r="A32" s="53" t="s">
        <v>161</v>
      </c>
      <c r="B32" s="48">
        <v>320</v>
      </c>
      <c r="C32" s="54">
        <v>255005</v>
      </c>
      <c r="D32" s="54"/>
    </row>
    <row r="33" spans="1:4" ht="13.5" customHeight="1">
      <c r="A33" s="56" t="s">
        <v>162</v>
      </c>
      <c r="B33" s="45"/>
      <c r="C33" s="55"/>
      <c r="D33" s="55"/>
    </row>
    <row r="34" spans="1:4" ht="13.5" customHeight="1">
      <c r="A34" s="51" t="s">
        <v>163</v>
      </c>
      <c r="B34" s="47">
        <v>321</v>
      </c>
      <c r="C34" s="52">
        <v>61682</v>
      </c>
      <c r="D34" s="52">
        <v>103097</v>
      </c>
    </row>
    <row r="35" spans="1:4" ht="13.5" customHeight="1">
      <c r="A35" s="53" t="s">
        <v>164</v>
      </c>
      <c r="B35" s="48">
        <v>322</v>
      </c>
      <c r="C35" s="54">
        <v>2021196</v>
      </c>
      <c r="D35" s="54">
        <v>123733</v>
      </c>
    </row>
    <row r="36" spans="1:4" ht="13.5" customHeight="1">
      <c r="A36" s="78" t="s">
        <v>165</v>
      </c>
      <c r="B36" s="48">
        <v>323</v>
      </c>
      <c r="C36" s="95"/>
      <c r="D36" s="95"/>
    </row>
    <row r="37" spans="1:4" ht="13.5" customHeight="1">
      <c r="A37" s="78" t="s">
        <v>166</v>
      </c>
      <c r="B37" s="48">
        <v>324</v>
      </c>
      <c r="C37" s="95">
        <f>C31-C24</f>
        <v>1887658</v>
      </c>
      <c r="D37" s="95">
        <f>D31-D24</f>
        <v>223486</v>
      </c>
    </row>
    <row r="38" spans="1:4" ht="13.5" customHeight="1">
      <c r="A38" s="75" t="s">
        <v>203</v>
      </c>
      <c r="B38" s="45"/>
      <c r="C38" s="55"/>
      <c r="D38" s="55"/>
    </row>
    <row r="39" spans="1:4" ht="13.5" customHeight="1">
      <c r="A39" s="77" t="s">
        <v>167</v>
      </c>
      <c r="B39" s="47">
        <v>325</v>
      </c>
      <c r="C39" s="94">
        <f>C40+C41+C42</f>
        <v>2476926</v>
      </c>
      <c r="D39" s="94">
        <f>D40+D41+D42</f>
        <v>1986983</v>
      </c>
    </row>
    <row r="40" spans="1:4" ht="13.5" customHeight="1">
      <c r="A40" s="53" t="s">
        <v>168</v>
      </c>
      <c r="B40" s="48">
        <v>326</v>
      </c>
      <c r="C40" s="54">
        <v>1908127</v>
      </c>
      <c r="D40" s="54">
        <v>42923</v>
      </c>
    </row>
    <row r="41" spans="1:4" ht="13.5" customHeight="1">
      <c r="A41" s="53" t="s">
        <v>169</v>
      </c>
      <c r="B41" s="48">
        <v>327</v>
      </c>
      <c r="C41" s="54">
        <v>568799</v>
      </c>
      <c r="D41" s="54">
        <v>1944060</v>
      </c>
    </row>
    <row r="42" spans="1:4" ht="13.5" customHeight="1">
      <c r="A42" s="53" t="s">
        <v>170</v>
      </c>
      <c r="B42" s="48">
        <v>328</v>
      </c>
      <c r="C42" s="54"/>
      <c r="D42" s="54">
        <v>0</v>
      </c>
    </row>
    <row r="43" spans="1:4" ht="13.5" customHeight="1">
      <c r="A43" s="78" t="s">
        <v>171</v>
      </c>
      <c r="B43" s="48">
        <v>329</v>
      </c>
      <c r="C43" s="95">
        <f>C44+C45+C46+C47</f>
        <v>3235</v>
      </c>
      <c r="D43" s="95">
        <f>D44+D45+D46+D47</f>
        <v>36964</v>
      </c>
    </row>
    <row r="44" spans="1:4" ht="13.5" customHeight="1">
      <c r="A44" s="53" t="s">
        <v>172</v>
      </c>
      <c r="B44" s="48">
        <v>330</v>
      </c>
      <c r="C44" s="54"/>
      <c r="D44" s="54">
        <v>34109</v>
      </c>
    </row>
    <row r="45" spans="1:4" ht="13.5" customHeight="1">
      <c r="A45" s="53" t="s">
        <v>173</v>
      </c>
      <c r="B45" s="48">
        <v>331</v>
      </c>
      <c r="C45" s="54"/>
      <c r="D45" s="54">
        <v>0</v>
      </c>
    </row>
    <row r="46" spans="1:4" ht="13.5" customHeight="1">
      <c r="A46" s="53" t="s">
        <v>174</v>
      </c>
      <c r="B46" s="48">
        <v>332</v>
      </c>
      <c r="C46" s="54">
        <v>3235</v>
      </c>
      <c r="D46" s="54">
        <v>2855</v>
      </c>
    </row>
    <row r="47" spans="1:4" ht="13.5" customHeight="1">
      <c r="A47" s="53" t="s">
        <v>175</v>
      </c>
      <c r="B47" s="48">
        <v>333</v>
      </c>
      <c r="C47" s="54"/>
      <c r="D47" s="54"/>
    </row>
    <row r="48" spans="1:4" ht="13.5" customHeight="1">
      <c r="A48" s="78" t="s">
        <v>176</v>
      </c>
      <c r="B48" s="48">
        <v>334</v>
      </c>
      <c r="C48" s="95">
        <f>C39-C43</f>
        <v>2473691</v>
      </c>
      <c r="D48" s="95">
        <f>D39-D43</f>
        <v>1950019</v>
      </c>
    </row>
    <row r="49" spans="1:4" ht="13.5" customHeight="1">
      <c r="A49" s="78" t="s">
        <v>177</v>
      </c>
      <c r="B49" s="48">
        <v>335</v>
      </c>
      <c r="C49" s="95">
        <v>0</v>
      </c>
      <c r="D49" s="95">
        <v>0</v>
      </c>
    </row>
    <row r="50" spans="1:4" ht="13.5" customHeight="1">
      <c r="A50" s="79" t="s">
        <v>204</v>
      </c>
      <c r="B50" s="48">
        <v>336</v>
      </c>
      <c r="C50" s="95">
        <f>C11+C24+C39</f>
        <v>10842033</v>
      </c>
      <c r="D50" s="95">
        <f>D11+D24+D39</f>
        <v>5989265</v>
      </c>
    </row>
    <row r="51" spans="1:4" ht="13.5" customHeight="1">
      <c r="A51" s="79" t="s">
        <v>205</v>
      </c>
      <c r="B51" s="48">
        <v>337</v>
      </c>
      <c r="C51" s="95">
        <f>C15+C31+C43</f>
        <v>11087972</v>
      </c>
      <c r="D51" s="95">
        <f>D15+D31+D43</f>
        <v>5953938</v>
      </c>
    </row>
    <row r="52" spans="1:4" ht="13.5" customHeight="1">
      <c r="A52" s="79" t="s">
        <v>206</v>
      </c>
      <c r="B52" s="48">
        <v>338</v>
      </c>
      <c r="C52" s="54"/>
      <c r="D52" s="54">
        <v>35327</v>
      </c>
    </row>
    <row r="53" spans="1:4" ht="13.5" customHeight="1">
      <c r="A53" s="79" t="s">
        <v>207</v>
      </c>
      <c r="B53" s="48">
        <v>339</v>
      </c>
      <c r="C53" s="95">
        <f>C51-C50</f>
        <v>245939</v>
      </c>
      <c r="D53" s="54"/>
    </row>
    <row r="54" spans="1:4" ht="13.5" customHeight="1">
      <c r="A54" s="59" t="s">
        <v>178</v>
      </c>
      <c r="B54" s="48">
        <v>340</v>
      </c>
      <c r="C54" s="54">
        <v>493088</v>
      </c>
      <c r="D54" s="54">
        <v>282743</v>
      </c>
    </row>
    <row r="55" spans="1:4" ht="13.5" customHeight="1">
      <c r="A55" s="79" t="s">
        <v>208</v>
      </c>
      <c r="B55" s="48">
        <v>341</v>
      </c>
      <c r="C55" s="54">
        <v>46</v>
      </c>
      <c r="D55" s="54"/>
    </row>
    <row r="56" spans="1:4" ht="13.5" customHeight="1">
      <c r="A56" s="109" t="s">
        <v>209</v>
      </c>
      <c r="B56" s="110">
        <v>342</v>
      </c>
      <c r="C56" s="111">
        <v>2310</v>
      </c>
      <c r="D56" s="111"/>
    </row>
    <row r="57" spans="1:4" ht="13.5" customHeight="1">
      <c r="A57" s="112" t="s">
        <v>210</v>
      </c>
      <c r="B57" s="113">
        <v>343</v>
      </c>
      <c r="C57" s="114">
        <f>C52-C53+C54+C55-C56</f>
        <v>244885</v>
      </c>
      <c r="D57" s="114">
        <f>D52-D53+D54+D55-D56</f>
        <v>318070</v>
      </c>
    </row>
    <row r="58" spans="1:4" s="108" customFormat="1" ht="13.5" customHeight="1">
      <c r="A58" s="105"/>
      <c r="B58" s="106"/>
      <c r="C58" s="107"/>
      <c r="D58" s="107"/>
    </row>
    <row r="59" spans="1:9" s="2" customFormat="1" ht="12">
      <c r="A59" s="1" t="s">
        <v>261</v>
      </c>
      <c r="C59" s="4" t="s">
        <v>37</v>
      </c>
      <c r="D59" s="4"/>
      <c r="E59" s="4"/>
      <c r="F59" s="1" t="s">
        <v>0</v>
      </c>
      <c r="H59" s="3"/>
      <c r="I59" s="3"/>
    </row>
    <row r="60" spans="2:9" s="2" customFormat="1" ht="12">
      <c r="B60" s="1"/>
      <c r="C60" s="1"/>
      <c r="D60" s="1"/>
      <c r="E60" s="1"/>
      <c r="F60" s="1"/>
      <c r="H60" s="3"/>
      <c r="I60" s="3"/>
    </row>
    <row r="61" spans="1:9" s="2" customFormat="1" ht="12">
      <c r="A61" s="1" t="s">
        <v>263</v>
      </c>
      <c r="C61" s="1"/>
      <c r="D61" s="1"/>
      <c r="E61" s="1"/>
      <c r="F61" s="1"/>
      <c r="H61" s="3"/>
      <c r="I61" s="3"/>
    </row>
    <row r="62" spans="1:4" ht="13.5" customHeight="1">
      <c r="A62" s="60"/>
      <c r="B62" s="42"/>
      <c r="C62" s="42"/>
      <c r="D62" s="42"/>
    </row>
    <row r="63" spans="1:4" ht="13.5" customHeight="1">
      <c r="A63" s="43"/>
      <c r="B63" s="42"/>
      <c r="C63" s="42"/>
      <c r="D63" s="42"/>
    </row>
    <row r="64" spans="2:4" ht="13.5" customHeight="1">
      <c r="B64" s="61"/>
      <c r="C64" s="61"/>
      <c r="D64" s="61"/>
    </row>
    <row r="65" spans="2:4" ht="13.5" customHeight="1">
      <c r="B65" s="61"/>
      <c r="C65" s="61"/>
      <c r="D65" s="61"/>
    </row>
    <row r="66" spans="2:4" ht="13.5" customHeight="1">
      <c r="B66" s="61"/>
      <c r="C66" s="61"/>
      <c r="D66" s="61"/>
    </row>
    <row r="67" spans="2:4" ht="13.5" customHeight="1">
      <c r="B67" s="61"/>
      <c r="C67" s="61"/>
      <c r="D67" s="61"/>
    </row>
    <row r="68" spans="2:4" ht="13.5" customHeight="1">
      <c r="B68" s="61"/>
      <c r="C68" s="61"/>
      <c r="D68" s="61"/>
    </row>
    <row r="69" spans="2:4" ht="13.5" customHeight="1">
      <c r="B69" s="61"/>
      <c r="C69" s="61"/>
      <c r="D69" s="61"/>
    </row>
    <row r="70" spans="2:4" ht="13.5" customHeight="1">
      <c r="B70" s="61"/>
      <c r="C70" s="61"/>
      <c r="D70" s="61"/>
    </row>
    <row r="71" spans="2:4" ht="13.5" customHeight="1">
      <c r="B71" s="61"/>
      <c r="C71" s="61"/>
      <c r="D71" s="61"/>
    </row>
    <row r="72" spans="2:4" ht="13.5" customHeight="1">
      <c r="B72" s="61"/>
      <c r="C72" s="61"/>
      <c r="D72" s="61"/>
    </row>
    <row r="73" spans="2:4" ht="13.5" customHeight="1">
      <c r="B73" s="61"/>
      <c r="C73" s="61"/>
      <c r="D73" s="61"/>
    </row>
    <row r="74" spans="2:4" ht="13.5" customHeight="1">
      <c r="B74" s="61"/>
      <c r="C74" s="61"/>
      <c r="D74" s="61"/>
    </row>
    <row r="75" spans="2:4" ht="13.5" customHeight="1">
      <c r="B75" s="61"/>
      <c r="C75" s="61"/>
      <c r="D75" s="61"/>
    </row>
    <row r="76" spans="2:4" ht="13.5" customHeight="1">
      <c r="B76" s="61"/>
      <c r="C76" s="61"/>
      <c r="D76" s="61"/>
    </row>
    <row r="77" spans="2:4" ht="13.5" customHeight="1">
      <c r="B77" s="61"/>
      <c r="C77" s="61"/>
      <c r="D77" s="61"/>
    </row>
    <row r="78" spans="2:4" ht="13.5" customHeight="1">
      <c r="B78" s="61"/>
      <c r="C78" s="61"/>
      <c r="D78" s="61"/>
    </row>
    <row r="79" spans="2:4" ht="13.5" customHeight="1">
      <c r="B79" s="61"/>
      <c r="C79" s="61"/>
      <c r="D79" s="61"/>
    </row>
    <row r="80" spans="2:4" ht="13.5" customHeight="1">
      <c r="B80" s="61"/>
      <c r="C80" s="61"/>
      <c r="D80" s="61"/>
    </row>
    <row r="81" spans="2:4" ht="13.5" customHeight="1">
      <c r="B81" s="61"/>
      <c r="C81" s="61"/>
      <c r="D81" s="61"/>
    </row>
    <row r="82" spans="2:4" ht="13.5" customHeight="1">
      <c r="B82" s="61"/>
      <c r="C82" s="61"/>
      <c r="D82" s="61"/>
    </row>
    <row r="83" spans="2:4" ht="13.5" customHeight="1">
      <c r="B83" s="61"/>
      <c r="C83" s="61"/>
      <c r="D83" s="61"/>
    </row>
    <row r="84" spans="2:4" ht="13.5" customHeight="1">
      <c r="B84" s="61"/>
      <c r="C84" s="61"/>
      <c r="D84" s="61"/>
    </row>
    <row r="85" spans="2:4" ht="13.5" customHeight="1">
      <c r="B85" s="61"/>
      <c r="C85" s="61"/>
      <c r="D85" s="61"/>
    </row>
    <row r="86" spans="2:4" ht="13.5" customHeight="1">
      <c r="B86" s="61"/>
      <c r="C86" s="61"/>
      <c r="D86" s="61"/>
    </row>
    <row r="87" spans="2:4" ht="13.5" customHeight="1">
      <c r="B87" s="61"/>
      <c r="C87" s="61"/>
      <c r="D87" s="61"/>
    </row>
    <row r="88" spans="2:4" ht="13.5" customHeight="1">
      <c r="B88" s="61"/>
      <c r="C88" s="61"/>
      <c r="D88" s="61"/>
    </row>
    <row r="89" spans="2:4" ht="13.5" customHeight="1">
      <c r="B89" s="61"/>
      <c r="C89" s="61"/>
      <c r="D89" s="61"/>
    </row>
    <row r="90" spans="2:4" ht="13.5" customHeight="1">
      <c r="B90" s="61"/>
      <c r="C90" s="61"/>
      <c r="D90" s="61"/>
    </row>
  </sheetData>
  <mergeCells count="2">
    <mergeCell ref="C7:D7"/>
    <mergeCell ref="B3:D3"/>
  </mergeCells>
  <printOptions/>
  <pageMargins left="0" right="0" top="0" bottom="0.17" header="0.5118110236220472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C11">
      <selection activeCell="P12" sqref="P12"/>
    </sheetView>
  </sheetViews>
  <sheetFormatPr defaultColWidth="9.140625" defaultRowHeight="12.75"/>
  <cols>
    <col min="1" max="1" width="4.421875" style="81" customWidth="1"/>
    <col min="2" max="2" width="34.140625" style="63" customWidth="1"/>
    <col min="3" max="3" width="5.28125" style="63" customWidth="1"/>
    <col min="4" max="4" width="9.7109375" style="63" bestFit="1" customWidth="1"/>
    <col min="5" max="5" width="7.57421875" style="63" customWidth="1"/>
    <col min="6" max="6" width="9.28125" style="63" customWidth="1"/>
    <col min="7" max="7" width="8.421875" style="63" customWidth="1"/>
    <col min="8" max="8" width="8.57421875" style="63" customWidth="1"/>
    <col min="9" max="9" width="9.57421875" style="63" customWidth="1"/>
    <col min="10" max="10" width="9.7109375" style="63" bestFit="1" customWidth="1"/>
    <col min="11" max="11" width="9.7109375" style="63" customWidth="1"/>
    <col min="12" max="12" width="9.8515625" style="63" bestFit="1" customWidth="1"/>
    <col min="13" max="13" width="9.8515625" style="63" customWidth="1"/>
    <col min="14" max="14" width="11.28125" style="63" customWidth="1"/>
    <col min="15" max="15" width="9.7109375" style="63" bestFit="1" customWidth="1"/>
    <col min="16" max="16" width="9.28125" style="63" customWidth="1"/>
    <col min="17" max="16384" width="9.140625" style="63" customWidth="1"/>
  </cols>
  <sheetData>
    <row r="1" spans="2:4" ht="15" customHeight="1">
      <c r="B1" s="62" t="s">
        <v>257</v>
      </c>
      <c r="C1" s="62"/>
      <c r="D1" s="62"/>
    </row>
    <row r="2" spans="2:4" ht="15" customHeight="1">
      <c r="B2" s="62" t="s">
        <v>253</v>
      </c>
      <c r="C2" s="62"/>
      <c r="D2" s="62"/>
    </row>
    <row r="3" spans="2:4" ht="15" customHeight="1">
      <c r="B3" s="62" t="s">
        <v>252</v>
      </c>
      <c r="C3" s="62"/>
      <c r="D3" s="62"/>
    </row>
    <row r="4" spans="2:4" ht="15" customHeight="1">
      <c r="B4" s="62" t="s">
        <v>255</v>
      </c>
      <c r="C4" s="62"/>
      <c r="D4" s="62"/>
    </row>
    <row r="5" spans="2:4" ht="15" customHeight="1">
      <c r="B5" s="62" t="s">
        <v>258</v>
      </c>
      <c r="C5" s="62"/>
      <c r="D5" s="62"/>
    </row>
    <row r="7" spans="2:16" ht="15">
      <c r="B7" s="162" t="s">
        <v>179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</row>
    <row r="8" spans="2:16" ht="12.75">
      <c r="B8" s="163" t="s">
        <v>290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ht="12.75">
      <c r="O9" s="63" t="s">
        <v>180</v>
      </c>
    </row>
    <row r="10" ht="12.75">
      <c r="H10" s="82"/>
    </row>
    <row r="11" spans="1:16" ht="12.75">
      <c r="A11" s="64" t="s">
        <v>211</v>
      </c>
      <c r="B11" s="147" t="s">
        <v>181</v>
      </c>
      <c r="C11" s="64" t="s">
        <v>5</v>
      </c>
      <c r="D11" s="64" t="s">
        <v>182</v>
      </c>
      <c r="E11" s="149" t="s">
        <v>183</v>
      </c>
      <c r="F11" s="64" t="s">
        <v>250</v>
      </c>
      <c r="G11" s="65" t="s">
        <v>247</v>
      </c>
      <c r="H11" s="66" t="s">
        <v>184</v>
      </c>
      <c r="I11" s="147" t="s">
        <v>185</v>
      </c>
      <c r="J11" s="64" t="s">
        <v>291</v>
      </c>
      <c r="K11" s="64" t="s">
        <v>291</v>
      </c>
      <c r="L11" s="64" t="s">
        <v>219</v>
      </c>
      <c r="M11" s="149" t="s">
        <v>186</v>
      </c>
      <c r="N11" s="149" t="s">
        <v>224</v>
      </c>
      <c r="O11" s="64" t="s">
        <v>187</v>
      </c>
      <c r="P11" s="64" t="s">
        <v>188</v>
      </c>
    </row>
    <row r="12" spans="1:16" ht="12.75">
      <c r="A12" s="66" t="s">
        <v>212</v>
      </c>
      <c r="B12" s="148"/>
      <c r="C12" s="66"/>
      <c r="D12" s="66" t="s">
        <v>189</v>
      </c>
      <c r="E12" s="146" t="s">
        <v>189</v>
      </c>
      <c r="F12" s="66" t="s">
        <v>191</v>
      </c>
      <c r="G12" s="146" t="s">
        <v>192</v>
      </c>
      <c r="H12" s="64" t="s">
        <v>248</v>
      </c>
      <c r="I12" s="146" t="s">
        <v>193</v>
      </c>
      <c r="J12" s="66" t="s">
        <v>292</v>
      </c>
      <c r="K12" s="146" t="s">
        <v>296</v>
      </c>
      <c r="L12" s="66" t="s">
        <v>220</v>
      </c>
      <c r="M12" s="146" t="s">
        <v>222</v>
      </c>
      <c r="N12" s="146" t="s">
        <v>190</v>
      </c>
      <c r="O12" s="66" t="s">
        <v>227</v>
      </c>
      <c r="P12" s="66" t="s">
        <v>230</v>
      </c>
    </row>
    <row r="13" spans="1:16" ht="12.75">
      <c r="A13" s="66"/>
      <c r="B13" s="148"/>
      <c r="C13" s="66"/>
      <c r="D13" s="66" t="s">
        <v>213</v>
      </c>
      <c r="E13" s="146" t="s">
        <v>215</v>
      </c>
      <c r="F13" s="66" t="s">
        <v>189</v>
      </c>
      <c r="G13" s="146" t="s">
        <v>217</v>
      </c>
      <c r="H13" s="66" t="s">
        <v>249</v>
      </c>
      <c r="I13" s="146" t="s">
        <v>218</v>
      </c>
      <c r="J13" s="66" t="s">
        <v>293</v>
      </c>
      <c r="K13" s="66" t="s">
        <v>293</v>
      </c>
      <c r="L13" s="66" t="s">
        <v>221</v>
      </c>
      <c r="M13" s="146" t="s">
        <v>194</v>
      </c>
      <c r="N13" s="146" t="s">
        <v>225</v>
      </c>
      <c r="O13" s="66" t="s">
        <v>228</v>
      </c>
      <c r="P13" s="66" t="s">
        <v>194</v>
      </c>
    </row>
    <row r="14" spans="1:16" ht="12.75">
      <c r="A14" s="67"/>
      <c r="B14" s="145"/>
      <c r="C14" s="66"/>
      <c r="D14" s="66" t="s">
        <v>214</v>
      </c>
      <c r="E14" s="146"/>
      <c r="F14" s="66" t="s">
        <v>216</v>
      </c>
      <c r="G14" s="146"/>
      <c r="H14" s="66"/>
      <c r="I14" s="146"/>
      <c r="J14" s="66" t="s">
        <v>294</v>
      </c>
      <c r="K14" s="66" t="s">
        <v>294</v>
      </c>
      <c r="L14" s="66"/>
      <c r="M14" s="146" t="s">
        <v>223</v>
      </c>
      <c r="N14" s="146" t="s">
        <v>226</v>
      </c>
      <c r="O14" s="66" t="s">
        <v>297</v>
      </c>
      <c r="P14" s="66" t="s">
        <v>229</v>
      </c>
    </row>
    <row r="15" spans="1:16" ht="12.75">
      <c r="A15" s="67"/>
      <c r="B15" s="145"/>
      <c r="C15" s="67"/>
      <c r="D15" s="67"/>
      <c r="E15" s="150"/>
      <c r="F15" s="67"/>
      <c r="G15" s="150"/>
      <c r="H15" s="67"/>
      <c r="I15" s="150"/>
      <c r="J15" s="67" t="s">
        <v>295</v>
      </c>
      <c r="K15" s="67" t="s">
        <v>295</v>
      </c>
      <c r="L15" s="67"/>
      <c r="M15" s="150"/>
      <c r="N15" s="150"/>
      <c r="O15" s="67"/>
      <c r="P15" s="67"/>
    </row>
    <row r="16" spans="1:16" ht="12.75">
      <c r="A16" s="68"/>
      <c r="B16" s="68">
        <v>1</v>
      </c>
      <c r="C16" s="68"/>
      <c r="D16" s="68">
        <v>2</v>
      </c>
      <c r="E16" s="68">
        <v>3</v>
      </c>
      <c r="F16" s="68">
        <v>4</v>
      </c>
      <c r="G16" s="68">
        <v>5</v>
      </c>
      <c r="H16" s="68">
        <v>6</v>
      </c>
      <c r="I16" s="68">
        <v>7</v>
      </c>
      <c r="J16" s="68">
        <v>8</v>
      </c>
      <c r="K16" s="68">
        <v>9</v>
      </c>
      <c r="L16" s="68">
        <v>10</v>
      </c>
      <c r="M16" s="68">
        <v>11</v>
      </c>
      <c r="N16" s="68">
        <v>12</v>
      </c>
      <c r="O16" s="68">
        <v>13</v>
      </c>
      <c r="P16" s="68">
        <v>14</v>
      </c>
    </row>
    <row r="17" spans="1:16" s="100" customFormat="1" ht="15" customHeight="1">
      <c r="A17" s="97">
        <v>1</v>
      </c>
      <c r="B17" s="98" t="s">
        <v>236</v>
      </c>
      <c r="C17" s="97">
        <v>401</v>
      </c>
      <c r="D17" s="99">
        <v>2499135</v>
      </c>
      <c r="E17" s="99"/>
      <c r="F17" s="99"/>
      <c r="G17" s="99"/>
      <c r="H17" s="99">
        <v>349110</v>
      </c>
      <c r="I17" s="99">
        <v>1906878</v>
      </c>
      <c r="J17" s="99"/>
      <c r="K17" s="99"/>
      <c r="L17" s="99">
        <v>1792863</v>
      </c>
      <c r="M17" s="99"/>
      <c r="N17" s="99"/>
      <c r="O17" s="99">
        <f>D17+E17+F17+G17+H17+I17+J17+K17+L17-M17-N17</f>
        <v>6547986</v>
      </c>
      <c r="P17" s="99"/>
    </row>
    <row r="18" spans="1:16" ht="15" customHeight="1">
      <c r="A18" s="64">
        <v>2</v>
      </c>
      <c r="B18" s="85" t="s">
        <v>241</v>
      </c>
      <c r="C18" s="6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99">
        <f aca="true" t="shared" si="0" ref="O18:O35">D18+E18+F18+G18+H18+I18+J18+K18+L18-M18-N18</f>
        <v>0</v>
      </c>
      <c r="P18" s="69"/>
    </row>
    <row r="19" spans="1:16" ht="15" customHeight="1">
      <c r="A19" s="67"/>
      <c r="B19" s="86" t="s">
        <v>231</v>
      </c>
      <c r="C19" s="67">
        <v>402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99">
        <f t="shared" si="0"/>
        <v>0</v>
      </c>
      <c r="P19" s="70"/>
    </row>
    <row r="20" spans="1:16" ht="15" customHeight="1">
      <c r="A20" s="64">
        <v>3</v>
      </c>
      <c r="B20" s="85" t="s">
        <v>241</v>
      </c>
      <c r="C20" s="64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99">
        <f t="shared" si="0"/>
        <v>0</v>
      </c>
      <c r="P20" s="69"/>
    </row>
    <row r="21" spans="1:16" ht="15" customHeight="1">
      <c r="A21" s="67"/>
      <c r="B21" s="86" t="s">
        <v>232</v>
      </c>
      <c r="C21" s="67">
        <v>403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99">
        <f t="shared" si="0"/>
        <v>0</v>
      </c>
      <c r="P21" s="70"/>
    </row>
    <row r="22" spans="1:16" ht="15" customHeight="1">
      <c r="A22" s="64">
        <v>4</v>
      </c>
      <c r="B22" s="85" t="s">
        <v>233</v>
      </c>
      <c r="C22" s="6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99">
        <f t="shared" si="0"/>
        <v>0</v>
      </c>
      <c r="P22" s="69"/>
    </row>
    <row r="23" spans="1:16" ht="15" customHeight="1">
      <c r="A23" s="67"/>
      <c r="B23" s="86" t="s">
        <v>237</v>
      </c>
      <c r="C23" s="67">
        <v>404</v>
      </c>
      <c r="D23" s="101">
        <f>D17+D19-D21</f>
        <v>2499135</v>
      </c>
      <c r="E23" s="101">
        <f aca="true" t="shared" si="1" ref="E23:P23">E17+E19-E21</f>
        <v>0</v>
      </c>
      <c r="F23" s="101">
        <f t="shared" si="1"/>
        <v>0</v>
      </c>
      <c r="G23" s="101">
        <f t="shared" si="1"/>
        <v>0</v>
      </c>
      <c r="H23" s="101">
        <f t="shared" si="1"/>
        <v>349110</v>
      </c>
      <c r="I23" s="101">
        <f t="shared" si="1"/>
        <v>1906878</v>
      </c>
      <c r="J23" s="101">
        <f t="shared" si="1"/>
        <v>0</v>
      </c>
      <c r="K23" s="101">
        <f>K17+K19-K21</f>
        <v>0</v>
      </c>
      <c r="L23" s="101">
        <f>L17+L19-L21</f>
        <v>1792863</v>
      </c>
      <c r="M23" s="101"/>
      <c r="N23" s="101">
        <f t="shared" si="1"/>
        <v>0</v>
      </c>
      <c r="O23" s="101">
        <f t="shared" si="1"/>
        <v>6547986</v>
      </c>
      <c r="P23" s="101">
        <f t="shared" si="1"/>
        <v>0</v>
      </c>
    </row>
    <row r="24" spans="1:16" ht="15" customHeight="1">
      <c r="A24" s="68">
        <v>5</v>
      </c>
      <c r="B24" s="84" t="s">
        <v>234</v>
      </c>
      <c r="C24" s="68">
        <v>405</v>
      </c>
      <c r="D24" s="71"/>
      <c r="E24" s="71"/>
      <c r="F24" s="71"/>
      <c r="G24" s="71">
        <v>45975</v>
      </c>
      <c r="H24" s="71">
        <v>62672</v>
      </c>
      <c r="I24" s="71"/>
      <c r="J24" s="71"/>
      <c r="K24" s="71">
        <v>10895</v>
      </c>
      <c r="L24" s="71">
        <v>407469</v>
      </c>
      <c r="M24" s="71"/>
      <c r="N24" s="71">
        <v>25265</v>
      </c>
      <c r="O24" s="99">
        <f t="shared" si="0"/>
        <v>501746</v>
      </c>
      <c r="P24" s="71"/>
    </row>
    <row r="25" spans="1:16" ht="15" customHeight="1">
      <c r="A25" s="68">
        <v>6</v>
      </c>
      <c r="B25" s="84" t="s">
        <v>235</v>
      </c>
      <c r="C25" s="68">
        <v>406</v>
      </c>
      <c r="D25" s="71"/>
      <c r="E25" s="71"/>
      <c r="F25" s="71"/>
      <c r="G25" s="71">
        <v>45975</v>
      </c>
      <c r="H25" s="71"/>
      <c r="I25" s="71">
        <v>1034</v>
      </c>
      <c r="J25" s="71"/>
      <c r="K25" s="71"/>
      <c r="L25" s="71">
        <v>118037</v>
      </c>
      <c r="M25" s="71"/>
      <c r="N25" s="71"/>
      <c r="O25" s="99">
        <f t="shared" si="0"/>
        <v>165046</v>
      </c>
      <c r="P25" s="71"/>
    </row>
    <row r="26" spans="1:16" ht="15" customHeight="1">
      <c r="A26" s="68">
        <v>7</v>
      </c>
      <c r="B26" s="84" t="s">
        <v>238</v>
      </c>
      <c r="C26" s="68">
        <v>407</v>
      </c>
      <c r="D26" s="96">
        <f>D23+D24-D25</f>
        <v>2499135</v>
      </c>
      <c r="E26" s="96">
        <f aca="true" t="shared" si="2" ref="E26:P26">E23+E24-E25</f>
        <v>0</v>
      </c>
      <c r="F26" s="96">
        <f t="shared" si="2"/>
        <v>0</v>
      </c>
      <c r="G26" s="96">
        <f t="shared" si="2"/>
        <v>0</v>
      </c>
      <c r="H26" s="96">
        <f t="shared" si="2"/>
        <v>411782</v>
      </c>
      <c r="I26" s="96">
        <f t="shared" si="2"/>
        <v>1905844</v>
      </c>
      <c r="J26" s="96">
        <f t="shared" si="2"/>
        <v>0</v>
      </c>
      <c r="K26" s="96">
        <f t="shared" si="2"/>
        <v>10895</v>
      </c>
      <c r="L26" s="96">
        <f t="shared" si="2"/>
        <v>2082295</v>
      </c>
      <c r="M26" s="96"/>
      <c r="N26" s="96">
        <f t="shared" si="2"/>
        <v>25265</v>
      </c>
      <c r="O26" s="96">
        <f t="shared" si="2"/>
        <v>6884686</v>
      </c>
      <c r="P26" s="96">
        <f t="shared" si="2"/>
        <v>0</v>
      </c>
    </row>
    <row r="27" spans="1:18" ht="15" customHeight="1">
      <c r="A27" s="64">
        <v>8</v>
      </c>
      <c r="B27" s="85" t="s">
        <v>241</v>
      </c>
      <c r="C27" s="6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99">
        <f t="shared" si="0"/>
        <v>0</v>
      </c>
      <c r="P27" s="83"/>
      <c r="R27" s="72"/>
    </row>
    <row r="28" spans="1:16" ht="15" customHeight="1">
      <c r="A28" s="67"/>
      <c r="B28" s="86" t="s">
        <v>239</v>
      </c>
      <c r="C28" s="67">
        <v>408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99">
        <f t="shared" si="0"/>
        <v>0</v>
      </c>
      <c r="P28" s="70"/>
    </row>
    <row r="29" spans="1:16" ht="15" customHeight="1">
      <c r="A29" s="64">
        <v>9</v>
      </c>
      <c r="B29" s="85" t="s">
        <v>241</v>
      </c>
      <c r="C29" s="64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99">
        <f t="shared" si="0"/>
        <v>0</v>
      </c>
      <c r="P29" s="69"/>
    </row>
    <row r="30" spans="1:16" ht="15" customHeight="1">
      <c r="A30" s="67"/>
      <c r="B30" s="86" t="s">
        <v>240</v>
      </c>
      <c r="C30" s="67">
        <v>409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99">
        <f t="shared" si="0"/>
        <v>0</v>
      </c>
      <c r="P30" s="70"/>
    </row>
    <row r="31" spans="1:16" ht="15" customHeight="1">
      <c r="A31" s="64">
        <v>10</v>
      </c>
      <c r="B31" s="85" t="s">
        <v>233</v>
      </c>
      <c r="C31" s="64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99">
        <f t="shared" si="0"/>
        <v>0</v>
      </c>
      <c r="P31" s="69"/>
    </row>
    <row r="32" spans="1:16" ht="15" customHeight="1">
      <c r="A32" s="67"/>
      <c r="B32" s="86" t="s">
        <v>242</v>
      </c>
      <c r="C32" s="67">
        <v>410</v>
      </c>
      <c r="D32" s="101">
        <f>D26+D28-D30</f>
        <v>2499135</v>
      </c>
      <c r="E32" s="101">
        <f aca="true" t="shared" si="3" ref="E32:P32">E26+E28-E30</f>
        <v>0</v>
      </c>
      <c r="F32" s="101">
        <f t="shared" si="3"/>
        <v>0</v>
      </c>
      <c r="G32" s="101">
        <f t="shared" si="3"/>
        <v>0</v>
      </c>
      <c r="H32" s="101">
        <f t="shared" si="3"/>
        <v>411782</v>
      </c>
      <c r="I32" s="101">
        <f t="shared" si="3"/>
        <v>1905844</v>
      </c>
      <c r="J32" s="101">
        <f t="shared" si="3"/>
        <v>0</v>
      </c>
      <c r="K32" s="101">
        <f>K26+K28-K30</f>
        <v>10895</v>
      </c>
      <c r="L32" s="101">
        <f>L26+L28-L30</f>
        <v>2082295</v>
      </c>
      <c r="M32" s="101"/>
      <c r="N32" s="101">
        <f t="shared" si="3"/>
        <v>25265</v>
      </c>
      <c r="O32" s="101">
        <f t="shared" si="3"/>
        <v>6884686</v>
      </c>
      <c r="P32" s="101">
        <f t="shared" si="3"/>
        <v>0</v>
      </c>
    </row>
    <row r="33" spans="1:16" ht="15" customHeight="1">
      <c r="A33" s="68">
        <v>11</v>
      </c>
      <c r="B33" s="84" t="s">
        <v>243</v>
      </c>
      <c r="C33" s="68">
        <v>411</v>
      </c>
      <c r="D33" s="71">
        <v>1034569</v>
      </c>
      <c r="E33" s="71"/>
      <c r="F33" s="71"/>
      <c r="G33" s="71">
        <v>867121</v>
      </c>
      <c r="H33" s="71">
        <v>20355</v>
      </c>
      <c r="I33" s="71"/>
      <c r="J33" s="71"/>
      <c r="K33" s="71"/>
      <c r="L33" s="71">
        <v>251546</v>
      </c>
      <c r="M33" s="71"/>
      <c r="N33" s="71"/>
      <c r="O33" s="99">
        <f t="shared" si="0"/>
        <v>2173591</v>
      </c>
      <c r="P33" s="71"/>
    </row>
    <row r="34" spans="1:16" ht="15" customHeight="1">
      <c r="A34" s="68">
        <v>12</v>
      </c>
      <c r="B34" s="84" t="s">
        <v>244</v>
      </c>
      <c r="C34" s="68">
        <v>412</v>
      </c>
      <c r="D34" s="71"/>
      <c r="E34" s="71"/>
      <c r="F34" s="71"/>
      <c r="G34" s="71"/>
      <c r="H34" s="71"/>
      <c r="I34" s="71">
        <v>89039</v>
      </c>
      <c r="J34" s="71"/>
      <c r="K34" s="71"/>
      <c r="L34" s="71">
        <v>20355</v>
      </c>
      <c r="M34" s="71"/>
      <c r="N34" s="71">
        <v>6449</v>
      </c>
      <c r="O34" s="99">
        <f t="shared" si="0"/>
        <v>102945</v>
      </c>
      <c r="P34" s="71"/>
    </row>
    <row r="35" spans="1:16" ht="15" customHeight="1">
      <c r="A35" s="64">
        <v>13</v>
      </c>
      <c r="B35" s="85" t="s">
        <v>245</v>
      </c>
      <c r="C35" s="6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99">
        <f t="shared" si="0"/>
        <v>0</v>
      </c>
      <c r="P35" s="69"/>
    </row>
    <row r="36" spans="1:16" ht="15" customHeight="1">
      <c r="A36" s="67"/>
      <c r="B36" s="87" t="s">
        <v>246</v>
      </c>
      <c r="C36" s="67">
        <v>413</v>
      </c>
      <c r="D36" s="101">
        <f>D32+D33-D34</f>
        <v>3533704</v>
      </c>
      <c r="E36" s="101">
        <f aca="true" t="shared" si="4" ref="E36:P36">E32+E33-E34</f>
        <v>0</v>
      </c>
      <c r="F36" s="101">
        <f t="shared" si="4"/>
        <v>0</v>
      </c>
      <c r="G36" s="101">
        <f t="shared" si="4"/>
        <v>867121</v>
      </c>
      <c r="H36" s="101">
        <f t="shared" si="4"/>
        <v>432137</v>
      </c>
      <c r="I36" s="101">
        <f t="shared" si="4"/>
        <v>1816805</v>
      </c>
      <c r="J36" s="101">
        <f t="shared" si="4"/>
        <v>0</v>
      </c>
      <c r="K36" s="101">
        <f>K32+K33-K34</f>
        <v>10895</v>
      </c>
      <c r="L36" s="101">
        <f>L32+L33-L34</f>
        <v>2313486</v>
      </c>
      <c r="M36" s="101"/>
      <c r="N36" s="101">
        <f t="shared" si="4"/>
        <v>18816</v>
      </c>
      <c r="O36" s="101">
        <f t="shared" si="4"/>
        <v>8955332</v>
      </c>
      <c r="P36" s="101">
        <f t="shared" si="4"/>
        <v>0</v>
      </c>
    </row>
    <row r="38" spans="1:8" ht="12.75">
      <c r="A38" s="1" t="s">
        <v>261</v>
      </c>
      <c r="H38" s="4" t="s">
        <v>37</v>
      </c>
    </row>
    <row r="39" ht="12.75">
      <c r="A39" s="2"/>
    </row>
    <row r="40" ht="12.75">
      <c r="A40" s="1" t="s">
        <v>289</v>
      </c>
    </row>
  </sheetData>
  <mergeCells count="2">
    <mergeCell ref="B7:P7"/>
    <mergeCell ref="B8:P8"/>
  </mergeCells>
  <printOptions/>
  <pageMargins left="0" right="0" top="0.3937007874015748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pera</cp:lastModifiedBy>
  <cp:lastPrinted>2009-07-30T08:24:52Z</cp:lastPrinted>
  <dcterms:created xsi:type="dcterms:W3CDTF">2006-09-13T12:09:08Z</dcterms:created>
  <dcterms:modified xsi:type="dcterms:W3CDTF">2009-08-12T11:14:35Z</dcterms:modified>
  <cp:category/>
  <cp:version/>
  <cp:contentType/>
  <cp:contentStatus/>
</cp:coreProperties>
</file>